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ONKURSER\LEONARDO MERINO\TD LIGHT SWEDEN AB\Tillgångar\Lager\"/>
    </mc:Choice>
  </mc:AlternateContent>
  <xr:revisionPtr revIDLastSave="0" documentId="13_ncr:1_{020DFE86-5A71-4527-9E7D-5979C397A169}" xr6:coauthVersionLast="47" xr6:coauthVersionMax="47" xr10:uidLastSave="{00000000-0000-0000-0000-000000000000}"/>
  <bookViews>
    <workbookView xWindow="30612" yWindow="-108" windowWidth="30936" windowHeight="16776" xr2:uid="{2E3087F5-A632-4A53-AE24-39DF2050304E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1" i="1" l="1"/>
  <c r="G131" i="1"/>
  <c r="P130" i="1"/>
  <c r="G130" i="1"/>
  <c r="G129" i="1"/>
  <c r="P129" i="1"/>
  <c r="G128" i="1"/>
  <c r="P128" i="1"/>
  <c r="P127" i="1"/>
  <c r="P126" i="1"/>
  <c r="P125" i="1"/>
  <c r="G125" i="1"/>
  <c r="P124" i="1"/>
  <c r="P123" i="1"/>
  <c r="G123" i="1"/>
  <c r="P122" i="1"/>
  <c r="G122" i="1"/>
  <c r="P121" i="1"/>
  <c r="G121" i="1"/>
  <c r="P120" i="1"/>
  <c r="P119" i="1"/>
  <c r="G119" i="1"/>
  <c r="P118" i="1"/>
  <c r="G118" i="1"/>
  <c r="P21" i="1"/>
  <c r="G21" i="1"/>
  <c r="P117" i="1"/>
  <c r="G117" i="1"/>
  <c r="P29" i="1"/>
  <c r="G29" i="1"/>
  <c r="P23" i="1"/>
  <c r="P28" i="1"/>
  <c r="G28" i="1"/>
  <c r="P9" i="1"/>
  <c r="P89" i="1"/>
  <c r="P88" i="1"/>
  <c r="P27" i="1"/>
  <c r="P71" i="1"/>
  <c r="G71" i="1"/>
  <c r="P79" i="1"/>
  <c r="P105" i="1"/>
  <c r="P82" i="1"/>
  <c r="P102" i="1"/>
  <c r="P34" i="1"/>
  <c r="G34" i="1"/>
  <c r="P20" i="1"/>
  <c r="G20" i="1"/>
  <c r="G76" i="1"/>
  <c r="P76" i="1"/>
  <c r="G45" i="1"/>
  <c r="P45" i="1"/>
  <c r="G70" i="1"/>
  <c r="P70" i="1"/>
  <c r="G41" i="1"/>
  <c r="P41" i="1"/>
  <c r="P59" i="1" l="1"/>
  <c r="G59" i="1"/>
  <c r="P83" i="1"/>
  <c r="G83" i="1"/>
  <c r="P87" i="1"/>
  <c r="G87" i="1"/>
  <c r="G111" i="1"/>
  <c r="P111" i="1"/>
  <c r="P60" i="1"/>
  <c r="G60" i="1"/>
  <c r="G12" i="1"/>
  <c r="P12" i="1"/>
  <c r="P66" i="1"/>
  <c r="G66" i="1"/>
  <c r="P86" i="1"/>
  <c r="P64" i="1"/>
  <c r="G64" i="1"/>
  <c r="P62" i="1"/>
  <c r="G62" i="1"/>
  <c r="P51" i="1"/>
  <c r="G51" i="1"/>
  <c r="P18" i="1"/>
  <c r="G18" i="1"/>
  <c r="G24" i="1"/>
  <c r="P24" i="1"/>
  <c r="G113" i="1"/>
  <c r="P113" i="1"/>
  <c r="P94" i="1"/>
  <c r="G94" i="1"/>
  <c r="P92" i="1"/>
  <c r="G92" i="1"/>
  <c r="G8" i="1"/>
  <c r="P8" i="1"/>
  <c r="G114" i="1"/>
  <c r="P114" i="1"/>
  <c r="G10" i="1"/>
  <c r="P10" i="1"/>
  <c r="G115" i="1"/>
  <c r="P115" i="1"/>
  <c r="P100" i="1"/>
  <c r="G100" i="1"/>
  <c r="P101" i="1"/>
  <c r="M15" i="1"/>
  <c r="P15" i="1" s="1"/>
  <c r="G38" i="1"/>
  <c r="P38" i="1"/>
  <c r="P37" i="1"/>
  <c r="G37" i="1"/>
  <c r="P74" i="1"/>
  <c r="M78" i="1"/>
  <c r="P78" i="1" s="1"/>
  <c r="M17" i="1"/>
  <c r="P17" i="1" s="1"/>
  <c r="P11" i="1"/>
  <c r="P97" i="1"/>
  <c r="P112" i="1"/>
  <c r="P103" i="1"/>
  <c r="P110" i="1"/>
  <c r="P22" i="1"/>
  <c r="P5" i="1"/>
  <c r="P19" i="1"/>
  <c r="P91" i="1"/>
  <c r="P93" i="1"/>
  <c r="P95" i="1"/>
  <c r="P90" i="1"/>
  <c r="P7" i="1"/>
  <c r="P13" i="1"/>
  <c r="P116" i="1"/>
  <c r="P14" i="1"/>
  <c r="P46" i="1"/>
  <c r="P39" i="1"/>
  <c r="P50" i="1"/>
  <c r="P53" i="1"/>
  <c r="P106" i="1"/>
  <c r="P40" i="1"/>
  <c r="P42" i="1"/>
  <c r="P54" i="1"/>
  <c r="P55" i="1"/>
  <c r="P65" i="1"/>
  <c r="P57" i="1"/>
  <c r="P56" i="1"/>
  <c r="P58" i="1"/>
  <c r="P63" i="1"/>
  <c r="P61" i="1"/>
  <c r="P67" i="1"/>
  <c r="P69" i="1"/>
  <c r="P16" i="1"/>
  <c r="P85" i="1"/>
  <c r="P68" i="1"/>
  <c r="P36" i="1"/>
  <c r="P31" i="1"/>
  <c r="P32" i="1"/>
  <c r="P33" i="1"/>
  <c r="P107" i="1"/>
  <c r="P47" i="1"/>
  <c r="P48" i="1"/>
  <c r="P49" i="1"/>
  <c r="P43" i="1"/>
  <c r="P52" i="1"/>
  <c r="P108" i="1"/>
  <c r="P81" i="1"/>
  <c r="P80" i="1"/>
  <c r="P72" i="1"/>
  <c r="P73" i="1"/>
  <c r="P77" i="1"/>
  <c r="P75" i="1"/>
  <c r="P84" i="1"/>
  <c r="P104" i="1"/>
  <c r="P25" i="1"/>
  <c r="P26" i="1"/>
  <c r="P35" i="1"/>
  <c r="P44" i="1"/>
  <c r="P96" i="1"/>
  <c r="P98" i="1"/>
  <c r="P99" i="1"/>
  <c r="P30" i="1"/>
  <c r="P6" i="1"/>
  <c r="P109" i="1"/>
  <c r="B3" i="1" l="1"/>
  <c r="G11" i="1"/>
  <c r="G97" i="1"/>
  <c r="G109" i="1"/>
  <c r="G103" i="1"/>
  <c r="G110" i="1"/>
  <c r="G93" i="1"/>
  <c r="G95" i="1"/>
  <c r="G6" i="1"/>
  <c r="G43" i="1"/>
  <c r="G42" i="1"/>
  <c r="G58" i="1"/>
  <c r="G36" i="1"/>
  <c r="G72" i="1"/>
  <c r="G99" i="1"/>
  <c r="G30" i="1"/>
  <c r="G91" i="1"/>
  <c r="G81" i="1"/>
  <c r="G17" i="1"/>
  <c r="G31" i="1"/>
  <c r="G50" i="1"/>
  <c r="G61" i="1"/>
  <c r="G96" i="1"/>
  <c r="G108" i="1"/>
  <c r="G16" i="1"/>
  <c r="G104" i="1"/>
  <c r="G98" i="1"/>
  <c r="G35" i="1"/>
  <c r="G74" i="1"/>
  <c r="G25" i="1"/>
  <c r="G67" i="1"/>
  <c r="G39" i="1"/>
  <c r="G78" i="1"/>
  <c r="G7" i="1"/>
  <c r="G90" i="1"/>
  <c r="G57" i="1"/>
  <c r="G26" i="1"/>
  <c r="G86" i="1"/>
  <c r="G73" i="1"/>
  <c r="G22" i="1"/>
  <c r="G33" i="1"/>
  <c r="G14" i="1"/>
  <c r="G106" i="1"/>
  <c r="G75" i="1"/>
  <c r="G47" i="1"/>
  <c r="G68" i="1"/>
  <c r="G107" i="1"/>
  <c r="G65" i="1"/>
  <c r="G49" i="1"/>
  <c r="G69" i="1"/>
  <c r="G13" i="1"/>
  <c r="G52" i="1"/>
  <c r="G54" i="1"/>
  <c r="G19" i="1"/>
  <c r="G53" i="1"/>
  <c r="G32" i="1"/>
  <c r="G112" i="1"/>
  <c r="G5" i="1"/>
  <c r="G44" i="1"/>
  <c r="G84" i="1"/>
  <c r="G63" i="1"/>
  <c r="G85" i="1"/>
  <c r="G77" i="1"/>
  <c r="G56" i="1"/>
  <c r="G40" i="1"/>
  <c r="G116" i="1"/>
  <c r="G55" i="1"/>
  <c r="G80" i="1"/>
  <c r="G46" i="1"/>
  <c r="G48" i="1"/>
  <c r="G15" i="1"/>
  <c r="G101" i="1"/>
</calcChain>
</file>

<file path=xl/sharedStrings.xml><?xml version="1.0" encoding="utf-8"?>
<sst xmlns="http://schemas.openxmlformats.org/spreadsheetml/2006/main" count="895" uniqueCount="272">
  <si>
    <t>LAGERLISTA TD-Light Göteborg</t>
  </si>
  <si>
    <t>Datum:</t>
  </si>
  <si>
    <t>SUMMA LAGERVÄRDE:</t>
  </si>
  <si>
    <t>Artnr</t>
  </si>
  <si>
    <t>BESKRIVNING</t>
  </si>
  <si>
    <t>PRODUKTTYP</t>
  </si>
  <si>
    <t>DIMENSION</t>
  </si>
  <si>
    <t>EFFEKT (W)</t>
  </si>
  <si>
    <t>LJUSFLÖDE (lm)</t>
  </si>
  <si>
    <t>LJUSUTBYTE (lm/w)</t>
  </si>
  <si>
    <t>FÄRGTEMPERATUR (k)</t>
  </si>
  <si>
    <t>PLATSNR</t>
  </si>
  <si>
    <t>PLACERING</t>
  </si>
  <si>
    <t>ENHET</t>
  </si>
  <si>
    <t>ANTAL</t>
  </si>
  <si>
    <t>ORDERANTAL</t>
  </si>
  <si>
    <t>KOSTNAD</t>
  </si>
  <si>
    <t>LAGERVÄRDE</t>
  </si>
  <si>
    <t>9983137 Malmbergs</t>
  </si>
  <si>
    <t>LED Glödlampa E27 50w 2700k E27 sockel</t>
  </si>
  <si>
    <t>Glödlampa</t>
  </si>
  <si>
    <t>Ställage 1</t>
  </si>
  <si>
    <t>Hylla 1 Fack 1</t>
  </si>
  <si>
    <t>Styck</t>
  </si>
  <si>
    <t>A1NOAC</t>
  </si>
  <si>
    <t>Airam Noppa Cube 12w 4000k IP65</t>
  </si>
  <si>
    <t>Hylla 1 Fack 2</t>
  </si>
  <si>
    <t>A2360 UNIQA-TW</t>
  </si>
  <si>
    <t>LED Tub 1200 mm 230V/50Hz</t>
  </si>
  <si>
    <t>1200mm</t>
  </si>
  <si>
    <t>Ställage 2</t>
  </si>
  <si>
    <t>Hylla 1 Fack 3</t>
  </si>
  <si>
    <t>Kartong</t>
  </si>
  <si>
    <t>AL06-18W-BO-M</t>
  </si>
  <si>
    <t>Hylla 2 Fack 2</t>
  </si>
  <si>
    <t>BW-HBR-100W</t>
  </si>
  <si>
    <t>Highbay</t>
  </si>
  <si>
    <t>CES-EX-LN-80</t>
  </si>
  <si>
    <t>Atex for zone 1/2 80w 130l/w 4000k CRI:70</t>
  </si>
  <si>
    <t>Golv Fack 3</t>
  </si>
  <si>
    <t>DP-1500-58-840-GY</t>
  </si>
  <si>
    <t>Ledvance Dampproof 1500 58w 4000k 135lm/w 110 graders spridning IP65</t>
  </si>
  <si>
    <t>Triproof</t>
  </si>
  <si>
    <t>1500mm</t>
  </si>
  <si>
    <t>Hylla 2 Fack 3</t>
  </si>
  <si>
    <t>Dynalux J355 18 STM 30K</t>
  </si>
  <si>
    <t>Plafond 18w 3000k Dimmbar</t>
  </si>
  <si>
    <t>Plafond</t>
  </si>
  <si>
    <t>ET5A-AR16W-4GV02</t>
  </si>
  <si>
    <t>T5 1200 16w 3000K 150lm/W (Milky) Mot AC</t>
  </si>
  <si>
    <t>T5</t>
  </si>
  <si>
    <t>ET5A-AR18W-5GN02</t>
  </si>
  <si>
    <t>T5 1500 18,5w 4000k 150lm/w (Milky) Mot AC</t>
  </si>
  <si>
    <t>ET5A-AR26W-5GV02</t>
  </si>
  <si>
    <t>T5 1500 26w 3000k 150lm/w (Milky) Mot AC</t>
  </si>
  <si>
    <t>ET5A-ER16W-4GN02</t>
  </si>
  <si>
    <t>T5 1200 16w 4000K 150lm/W (Milky) Mot HF-don</t>
  </si>
  <si>
    <t>Golv Fack 1</t>
  </si>
  <si>
    <t>ET5A-ER26W-5GN02</t>
  </si>
  <si>
    <t>T5 1500 26w 4000k 150lm/w (Milky) Mot AC</t>
  </si>
  <si>
    <t>LED G95 Airam</t>
  </si>
  <si>
    <t>LED Glödlampa Retro 5w Dimmbar E27 sockel</t>
  </si>
  <si>
    <t>LF-ABA030-0600-42</t>
  </si>
  <si>
    <t>Megaman PRO LED</t>
  </si>
  <si>
    <t>LED Glödlampa 10w 4000k E27 sockel</t>
  </si>
  <si>
    <t>Remote control</t>
  </si>
  <si>
    <t>Golv Fack 4</t>
  </si>
  <si>
    <t>SL-DG2-0909LT-G8-S</t>
  </si>
  <si>
    <t>T8 LED 600mm 9w 4000k</t>
  </si>
  <si>
    <t>T8</t>
  </si>
  <si>
    <t>600mm</t>
  </si>
  <si>
    <t>SL-DG4-1015LT-G8-S</t>
  </si>
  <si>
    <t>T8 LED Tube 1200mm 10/15w 4000k</t>
  </si>
  <si>
    <t>10/15</t>
  </si>
  <si>
    <t>Golv Fack 2</t>
  </si>
  <si>
    <t>T8 LED Tube 1500mm 16/24w 200lm/w 4000k</t>
  </si>
  <si>
    <t>16/24</t>
  </si>
  <si>
    <t>Hylla 1 Fack 4</t>
  </si>
  <si>
    <t>SL-DG5-2024LT-G5-S</t>
  </si>
  <si>
    <t>T5 LED Tube 1500mm 20/24w 4000k</t>
  </si>
  <si>
    <t>20/24</t>
  </si>
  <si>
    <t>SL-DG5-2024LT-G8-S-F</t>
  </si>
  <si>
    <t>T8 LED Tube 1500mm 20/24w 4000k</t>
  </si>
  <si>
    <t>SL-DGA00-209LT-G5-T</t>
  </si>
  <si>
    <t>T5 600 9w 4000k 160lm/w (Milky)</t>
  </si>
  <si>
    <t>SL-DGA00-209LT-G8-H</t>
  </si>
  <si>
    <t>T8 600 9w 4000k 160lm/w (Milky)</t>
  </si>
  <si>
    <t>SL-DGA00-209NT-G8-H</t>
  </si>
  <si>
    <t>T8 600 9w 3500k 130lm/w (Milky)</t>
  </si>
  <si>
    <t>SL-DGA00-418LT-G5-H</t>
  </si>
  <si>
    <t>T5 1200 18w 4000k  (Milky) Mot AC</t>
  </si>
  <si>
    <t>SL-DGA00-418LT-G5-T</t>
  </si>
  <si>
    <t>T5 1200 18w 4000k 160lm/w</t>
  </si>
  <si>
    <t>T5 LED Tube 1200mm 18w 160lm/w 4000k</t>
  </si>
  <si>
    <t>SL-DGA00-418LT-G8-H</t>
  </si>
  <si>
    <t>T8 1200 18w 4000k 130lm/w (Milky) Mot AC</t>
  </si>
  <si>
    <t>SL-DGA00-418LT-G8-T</t>
  </si>
  <si>
    <t>T8 LEDTube 160lm/w 18w 4000k 1200mm</t>
  </si>
  <si>
    <t>T8 LED Tube 1200mm 18w 160lm/w 4000k</t>
  </si>
  <si>
    <t>SL-DGA00-418NT-G5-N</t>
  </si>
  <si>
    <t>T5 1200 18w 3000k 110lm/w (Milky) Mot AC</t>
  </si>
  <si>
    <t>SL-DGA00-418NT-G8-H</t>
  </si>
  <si>
    <t>T8 1200 18w 3500k 130lm/w (Milky) Mot AC</t>
  </si>
  <si>
    <t>SL-DGA00-418WT-G5-4000-F</t>
  </si>
  <si>
    <t>T5 1200 18w 4000k 110lm/w (Milky) Mot AC</t>
  </si>
  <si>
    <t>Hylla 2 Fack 4</t>
  </si>
  <si>
    <t>SL-DGA00-418WT-G5-N-4000-F</t>
  </si>
  <si>
    <t>SL-DGA00-418WT-G8-P</t>
  </si>
  <si>
    <t xml:space="preserve">T8 1200 18W 6000K 175lm/w frostad </t>
  </si>
  <si>
    <t>SL-DGA00-418WT-T5-H-4000-F</t>
  </si>
  <si>
    <t>T5 1200 18w 4000k 130lm/w (Milky) Mot AC</t>
  </si>
  <si>
    <t>SL-DGA00-420WT-T5-H-3000-F</t>
  </si>
  <si>
    <t>T5 1200 20w 3000k 130lm/w (Milky) Mot AC</t>
  </si>
  <si>
    <t>Hylla 2 Fack 1</t>
  </si>
  <si>
    <t>SL-DGA00-420WT-T5-H-4000-F</t>
  </si>
  <si>
    <t>T5 1200 20w 4000k 130lm/w (Milky) Mot AC</t>
  </si>
  <si>
    <t>SL-DGA00-425LT-G5-H</t>
  </si>
  <si>
    <t>T5 1200 25w 4000k 130lm/w (Milky) Mot AC</t>
  </si>
  <si>
    <t>SL-DGA00-425LT-G5-N</t>
  </si>
  <si>
    <t>T5 1200 25w 4000k 110lm/w (Milky) Mot AC</t>
  </si>
  <si>
    <t>SL-DGA00-425NT-G5-T</t>
  </si>
  <si>
    <t>T5 1200 25w 3500k 160lm/w (Milky) Mot AC</t>
  </si>
  <si>
    <t>SL-DGA00-425WT-G5-TS-4000-F</t>
  </si>
  <si>
    <t>T5 1200 25w 4000k 175lm/w (Milky) Mot AC</t>
  </si>
  <si>
    <t>SL-DGA00-425WT-T5-H-4000-F</t>
  </si>
  <si>
    <t>SL-DGA00-425WT-T5-T-4000-F</t>
  </si>
  <si>
    <t>SL-DGA00-425WT-T5-TS-3000-F</t>
  </si>
  <si>
    <t>T5 1200 25w 3000k 175lm/w (Milky) Mot AC</t>
  </si>
  <si>
    <t>SL-DGA00-425WT-T5-TS-4000-F</t>
  </si>
  <si>
    <t>SL-DGA00-520NT-G5-P</t>
  </si>
  <si>
    <t>T5 1500 20w 3500k 175lm/w (Clear) 60 graders spridning</t>
  </si>
  <si>
    <t>SL-DGA00-522WT-T5-H-4000-F</t>
  </si>
  <si>
    <t>T5 1500 22w 4000k 130lm/w (Milky) Mot AC</t>
  </si>
  <si>
    <t>SL-DGA00-525LT-D5-P</t>
  </si>
  <si>
    <t>T5 1500mm 25W clear cover 60* bram angle</t>
  </si>
  <si>
    <t>SL-DGA00-525LT-G5-H</t>
  </si>
  <si>
    <t>T5 1500 25W 4000K 130lm/w (Milky) Mot AC</t>
  </si>
  <si>
    <t>SL-DGA00-525LT-G5-T</t>
  </si>
  <si>
    <t>T5 LED Tube 1500mm 25w 160lm/w 4000k</t>
  </si>
  <si>
    <t>SL-DGA00-525LT-G8-H</t>
  </si>
  <si>
    <t>T8 1500 25W 4000K  (Milky) Mot AC</t>
  </si>
  <si>
    <t>SL-DGA00-525LT-G8-P</t>
  </si>
  <si>
    <t>T8 1500 25W 4000K 175lm/w (Milky) Mot AC</t>
  </si>
  <si>
    <t>SL-DGA00-525LT-G8-T</t>
  </si>
  <si>
    <t xml:space="preserve">T8 1500 25W 4000K 160lm/w frostad </t>
  </si>
  <si>
    <t>T8 1500 25W 4000K 160lm/w (Milky) Mot AC</t>
  </si>
  <si>
    <t>T8 LED Tube 1500mm 25w 160lm/w 4000k</t>
  </si>
  <si>
    <t>SL-DGA00-525NT-G5-H</t>
  </si>
  <si>
    <t>T5 1500 25w 3000k 130lm/w (Milky) Mot AC</t>
  </si>
  <si>
    <t xml:space="preserve"> </t>
  </si>
  <si>
    <t xml:space="preserve">SL-DGA00-525NT-G8-T </t>
  </si>
  <si>
    <t>T8 1500 25W 3000K/3500K 160LM/W (Milky) Mot AC</t>
  </si>
  <si>
    <t>3st är 3500K</t>
  </si>
  <si>
    <t>SL-DGA00-525NT-G8-T</t>
  </si>
  <si>
    <t>T8 1500 25W 3000K 160LM/W (Milky) Mot AC</t>
  </si>
  <si>
    <t>SL-DGA00-530LT-D5-P</t>
  </si>
  <si>
    <t>LED Tubes 1500mm 30w 4000k 175lm/w</t>
  </si>
  <si>
    <t>SL-DGA00-530LT-G8-P-F</t>
  </si>
  <si>
    <t>T8 1500 30w 4000k 175lm/w (Milky) Mot AC</t>
  </si>
  <si>
    <t>SL-DGA00-530NT-D5-P</t>
  </si>
  <si>
    <t>T5 1500 30w 3000k 175lm/w (Clear) 60 graders spridning</t>
  </si>
  <si>
    <t>T5 1500 30w 3500k 175lm/w (Clear) 60 graders spridning</t>
  </si>
  <si>
    <t>SL-G24DA00-8N-F-3000K/TDL-G24DA00-8L-F</t>
  </si>
  <si>
    <t>PL lamp 8w 3000k/4000k 100lm/w</t>
  </si>
  <si>
    <t>3000/4000</t>
  </si>
  <si>
    <t>Blandat 3000k och 4000k</t>
  </si>
  <si>
    <t>SL-PLE301236</t>
  </si>
  <si>
    <t xml:space="preserve">LED Panel light 36w 3500k </t>
  </si>
  <si>
    <t>Panel</t>
  </si>
  <si>
    <t>295x1195mm</t>
  </si>
  <si>
    <t>SL-PLE6060-27w</t>
  </si>
  <si>
    <t xml:space="preserve">LED Panel 60x60 27w 3000k </t>
  </si>
  <si>
    <t>600x600mm</t>
  </si>
  <si>
    <t>SL-PLE6060-36w</t>
  </si>
  <si>
    <t>LED Panel 60x60 36w 4000k 120lm/w</t>
  </si>
  <si>
    <t>LED Panel 60x60 36w 3500k 120lm/w</t>
  </si>
  <si>
    <t>Res. 4 st. Hemköp</t>
  </si>
  <si>
    <t>SL-SFH-50L15</t>
  </si>
  <si>
    <t>Tri-proof light (single) 160lm/w 50w AC220-240v IP66 1500mm 4000k</t>
  </si>
  <si>
    <t>SL-TDA00-20L-G-6'</t>
  </si>
  <si>
    <t>Downlight rund 20w 100lm/w 4000k</t>
  </si>
  <si>
    <t>Downlight</t>
  </si>
  <si>
    <t>SL-UFOA00-120W-R060</t>
  </si>
  <si>
    <t>UFO04 Higbay 120w 4000k</t>
  </si>
  <si>
    <t>Reserverad för personalen</t>
  </si>
  <si>
    <t>SL-UFOA00-200W-R060-D</t>
  </si>
  <si>
    <t>UFO04 Higbay 200w 4000k</t>
  </si>
  <si>
    <t>TD/UP-AL91-14-25w</t>
  </si>
  <si>
    <t>Plafond 25w 4000k 200-240v</t>
  </si>
  <si>
    <t>Plafond 25w 3000k 200-240v</t>
  </si>
  <si>
    <t>TDL-DGA00-120NT-T5-L</t>
  </si>
  <si>
    <t>Integrated LED 120mm 18w 4000k 100lm/w</t>
  </si>
  <si>
    <t>TDL-DGA00-209WT-G5-H-2800-F</t>
  </si>
  <si>
    <t>T5 600 9w 2800k 130lm/w (Milky)</t>
  </si>
  <si>
    <t>TDL-DGA00-418WT-T5-H-4000-F</t>
  </si>
  <si>
    <t>Hylla 2 fack 1</t>
  </si>
  <si>
    <t>TDL-DGA00-418WT-T8-N-3000-F</t>
  </si>
  <si>
    <t xml:space="preserve">T8 1200 18w 3000k 110lm/w </t>
  </si>
  <si>
    <t>TDL-DGA00-420WT-T8-H-3000-F</t>
  </si>
  <si>
    <t>T8 1200 20w 3000k 130lm/w (Milky) Mot AC</t>
  </si>
  <si>
    <t>TDL-DGA00-522WT-T5-H-4000-F</t>
  </si>
  <si>
    <t>LED Tubes 1500mm 22w 4000k 130lm/w</t>
  </si>
  <si>
    <t>TDL-DGA00-90NT-T5-L</t>
  </si>
  <si>
    <t>Integrated LED 90mm 13w 4000k 100lm/w</t>
  </si>
  <si>
    <t>90mm</t>
  </si>
  <si>
    <t>Hylla 1 fack 2</t>
  </si>
  <si>
    <t>TDL-G24DA00-13L-F</t>
  </si>
  <si>
    <t>PL lamp 13w 4000k 100lm/w</t>
  </si>
  <si>
    <t>TDL-HB07-150W</t>
  </si>
  <si>
    <t>Hero Round Highbay 150w 4000k</t>
  </si>
  <si>
    <t>UFO rotatable fitting black</t>
  </si>
  <si>
    <t>Vägg/takfäste</t>
  </si>
  <si>
    <t>UFO Rotatable fitting white</t>
  </si>
  <si>
    <t>UP-AL08B-12-25-MS</t>
  </si>
  <si>
    <t>UP-AL24B-16-35w</t>
  </si>
  <si>
    <t>Rund hängande LED 35w 4000k</t>
  </si>
  <si>
    <t>SL-DG5-2024LT-G8-S</t>
  </si>
  <si>
    <t>TD-CB-2835A-50W</t>
  </si>
  <si>
    <t>Corn lamp 50W 130lm/w 4000K 360 grader spridnig E27</t>
  </si>
  <si>
    <t>Corn lamp</t>
  </si>
  <si>
    <t> </t>
  </si>
  <si>
    <t>SL-DGA00-525WT-T5-H-3500-F</t>
  </si>
  <si>
    <t>T5 1500 25w 3500k 130lm/w (Milky) Mot AC</t>
  </si>
  <si>
    <t>TDL-DGA00-312WT-T5-H-4000-F</t>
  </si>
  <si>
    <t>T5 LED Tube 900mm 12w 130lm/w 4000k</t>
  </si>
  <si>
    <t>900mm</t>
  </si>
  <si>
    <t>SL-DGA00-525NT-G5-T</t>
  </si>
  <si>
    <t>T5 1500 25W 3000K 160LM/W (Milky) Mot AC</t>
  </si>
  <si>
    <t>SL-DG4-1518LT-G8-S</t>
  </si>
  <si>
    <t>T8 LED Tube 1200mm 15/18w 4000k</t>
  </si>
  <si>
    <t>15/18</t>
  </si>
  <si>
    <t>SL-LL5-55W-L-G00-3-SG komplett ljuskälla + armatur</t>
  </si>
  <si>
    <t>LED Linear armatur</t>
  </si>
  <si>
    <t>Linear</t>
  </si>
  <si>
    <t>SL-LL5-55W-L-G00-3-SG endast ljuskälla</t>
  </si>
  <si>
    <t>Bluetooth motion sensor</t>
  </si>
  <si>
    <t>BT-sensor Strong Lumen</t>
  </si>
  <si>
    <t>BT-sensor</t>
  </si>
  <si>
    <t xml:space="preserve">SL-DG4-20/24LT-G8-S-F </t>
  </si>
  <si>
    <t>T8 LED Tube 1200mm 20/24w 200lm/w 4000k</t>
  </si>
  <si>
    <t>RC 100 remote control</t>
  </si>
  <si>
    <t>Remote control sensors</t>
  </si>
  <si>
    <t>LED Driver 60x60 panel 25W dimbar</t>
  </si>
  <si>
    <t>LED Driver 60x60 panel 18W dimbar</t>
  </si>
  <si>
    <t>LED Driver dimbar</t>
  </si>
  <si>
    <t>Reserverad för Dagrofa Ringsted</t>
  </si>
  <si>
    <t>Tri-proof light (linkable) 160lm/w 50w AC220-240v IP66 1500mm 4000k</t>
  </si>
  <si>
    <t>SL-LL5-35W-LG00-3-LK komplett ljuskälla + armatur</t>
  </si>
  <si>
    <t>LED Linear armatur 35W (linkable)</t>
  </si>
  <si>
    <t>LED Panel 60x60 25w 4000k 150lm/w</t>
  </si>
  <si>
    <t>SL-PLE6060-25w (inkl drivdon)</t>
  </si>
  <si>
    <t>SL-DG4-1015LT-G8-S-F</t>
  </si>
  <si>
    <t>SL-DG5-1624LT-G8-S-F</t>
  </si>
  <si>
    <t>SL-DG5-1624LT-G8-S</t>
  </si>
  <si>
    <t>SL-LL5-45W-LG00-3-LK komplett ljuskälla + armatur</t>
  </si>
  <si>
    <t>LED Linear armatur 45W (linkable)</t>
  </si>
  <si>
    <t xml:space="preserve">Downlight 20W 120lm/w 4000K IP20 dimbar </t>
  </si>
  <si>
    <t>SL-DLE28020-L-H</t>
  </si>
  <si>
    <t>200-260mm</t>
  </si>
  <si>
    <t>SL-50W-L2040</t>
  </si>
  <si>
    <t>LED Linear armatur 50W</t>
  </si>
  <si>
    <t>SL-50W-L1940</t>
  </si>
  <si>
    <t>Armaturskena City Gross</t>
  </si>
  <si>
    <t>Amaturskena</t>
  </si>
  <si>
    <t>Armaturskena</t>
  </si>
  <si>
    <t>Stadium/Arena</t>
  </si>
  <si>
    <t>Star Spot 3605 Stadium Light 1000W 15°</t>
  </si>
  <si>
    <t>Star Spot 3605 Stadium Light 1000W 30°</t>
  </si>
  <si>
    <t>Star Spot 3605 Stadium Light 1200W 15°</t>
  </si>
  <si>
    <t>FYT-3605-1000W 15°</t>
  </si>
  <si>
    <t>FYT-3605-1000W 30°</t>
  </si>
  <si>
    <t>FYT-3605-1200W 15°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</si>
</sst>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r&quot;;[Red]\-#,##0.00\ &quot;kr&quot;"/>
  </numFmts>
  <fonts count="9" x14ac:knownFonts="1">
    <font>
      <sz val="11"/>
      <color theme="1"/>
      <name val="Calibri"/>
      <family val="2"/>
      <scheme val="minor"/>
    </font>
    <font>
      <sz val="11"/>
      <color rgb="FF262626"/>
      <name val="Franklin Gothic Medium"/>
      <family val="2"/>
    </font>
    <font>
      <b/>
      <sz val="26"/>
      <color rgb="FF262626"/>
      <name val="Franklin Gothic Medium"/>
      <family val="2"/>
    </font>
    <font>
      <sz val="11"/>
      <color rgb="FF000000"/>
      <name val="Franklin Gothic Medium"/>
      <family val="2"/>
    </font>
    <font>
      <sz val="16"/>
      <color rgb="FF335C30"/>
      <name val="Franklin Gothic Medium"/>
      <family val="2"/>
    </font>
    <font>
      <sz val="11"/>
      <color rgb="FFFFFFFF"/>
      <name val="Franklin Gothic Medium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5C3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35C30"/>
      </bottom>
      <diagonal/>
    </border>
    <border>
      <left/>
      <right style="thick">
        <color rgb="FFFFFFFF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" fillId="0" borderId="0" xfId="0" applyFont="1"/>
    <xf numFmtId="0" fontId="6" fillId="0" borderId="0" xfId="1" applyAlignment="1">
      <alignment horizontal="center"/>
    </xf>
    <xf numFmtId="8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right" vertical="center"/>
    </xf>
    <xf numFmtId="0" fontId="1" fillId="3" borderId="0" xfId="0" applyFont="1" applyFill="1" applyAlignment="1">
      <alignment horizontal="left" vertical="center" wrapText="1" inden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center"/>
    </xf>
    <xf numFmtId="8" fontId="1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1" fontId="1" fillId="0" borderId="2" xfId="0" applyNumberFormat="1" applyFont="1" applyBorder="1" applyAlignment="1">
      <alignment horizontal="left" vertical="center" wrapText="1" indent="1"/>
    </xf>
    <xf numFmtId="49" fontId="1" fillId="3" borderId="2" xfId="0" applyNumberFormat="1" applyFont="1" applyFill="1" applyBorder="1" applyAlignment="1">
      <alignment horizontal="left" vertical="center" wrapText="1" indent="1"/>
    </xf>
    <xf numFmtId="0" fontId="8" fillId="0" borderId="0" xfId="0" applyFont="1"/>
    <xf numFmtId="0" fontId="1" fillId="4" borderId="2" xfId="0" applyFont="1" applyFill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1" fillId="3" borderId="2" xfId="0" applyNumberFormat="1" applyFont="1" applyFill="1" applyBorder="1" applyAlignment="1">
      <alignment horizontal="left" vertical="center" wrapText="1" indent="1"/>
    </xf>
  </cellXfs>
  <cellStyles count="2">
    <cellStyle name="Hyperlä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12" formatCode="#,##0.00\ &quot;kr&quot;;[Red]\-#,##0.00\ &quot;kr&quot;"/>
      <alignment horizontal="right" vertical="center" textRotation="0" wrapText="0" indent="0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12" formatCode="#,##0.00\ &quot;kr&quot;;[Red]\-#,##0.00\ &quot;kr&quot;"/>
      <fill>
        <patternFill patternType="solid">
          <fgColor rgb="FF000000"/>
          <bgColor rgb="FFF2F2F2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0" formatCode="General"/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0" formatCode="General"/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ck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12" formatCode="#,##0.00\ &quot;kr&quot;;[Red]\-#,##0.00\ &quot;kr&quot;"/>
      <alignment horizontal="right" vertical="center" textRotation="0" wrapText="0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12" formatCode="#,##0.00\ &quot;kr&quot;;[Red]\-#,##0.00\ &quot;kr&quot;"/>
      <fill>
        <patternFill patternType="solid">
          <fgColor rgb="FF000000"/>
          <bgColor rgb="FFF2F2F2"/>
        </patternFill>
      </fill>
      <alignment horizontal="right" vertical="center" textRotation="0" wrapText="0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0" formatCode="General"/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numFmt numFmtId="0" formatCode="General"/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62626"/>
        <name val="Franklin Gothic Medium"/>
        <family val="2"/>
        <scheme val="none"/>
      </font>
      <fill>
        <patternFill patternType="solid">
          <fgColor rgb="FF000000"/>
          <bgColor rgb="FFF2F2F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Franklin Gothic Medium"/>
        <family val="2"/>
        <scheme val="none"/>
      </font>
      <fill>
        <patternFill patternType="solid">
          <fgColor rgb="FF000000"/>
          <bgColor rgb="FF335C30"/>
        </patternFill>
      </fill>
      <alignment horizontal="left" vertical="center" textRotation="0" wrapText="0" indent="1" justifyLastLine="0" shrinkToFit="0" readingOrder="0"/>
      <border diagonalUp="0" diagonalDown="0" outline="0">
        <left style="thick">
          <color rgb="FFFFFFFF"/>
        </left>
        <right style="thick">
          <color rgb="FFFFFFF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956BD0-ED41-435E-9FA6-8EB6198515CC}" name="Tabell1" displayName="Tabell1" ref="B4:P132" totalsRowCount="1" headerRowDxfId="30">
  <autoFilter ref="B4:P131" xr:uid="{6E956BD0-ED41-435E-9FA6-8EB6198515CC}"/>
  <sortState xmlns:xlrd2="http://schemas.microsoft.com/office/spreadsheetml/2017/richdata2" ref="B5:P117">
    <sortCondition ref="B4:B117"/>
  </sortState>
  <tableColumns count="15">
    <tableColumn id="1" xr3:uid="{EAC93527-60B6-443E-842C-524869A35CA9}" name="Artnr" dataDxfId="29" totalsRowDxfId="14"/>
    <tableColumn id="2" xr3:uid="{58A7AF95-4074-4851-AD47-A38D746EC577}" name="BESKRIVNING" dataDxfId="28" totalsRowDxfId="13"/>
    <tableColumn id="11" xr3:uid="{87FDC8C9-0B33-4A90-8421-4E09A537E377}" name="PRODUKTTYP" dataDxfId="27" totalsRowDxfId="12"/>
    <tableColumn id="12" xr3:uid="{FE0A8CF7-4B3B-4F64-8778-ED1907F597F5}" name="DIMENSION" dataDxfId="26" totalsRowDxfId="11"/>
    <tableColumn id="13" xr3:uid="{97FE1702-7EC4-477D-8400-DD6ED3A4AD4D}" name="EFFEKT (W)" dataDxfId="25" totalsRowDxfId="10"/>
    <tableColumn id="14" xr3:uid="{72C2363E-CAF9-42C5-99A3-7FA4B778FD13}" name="LJUSFLÖDE (lm)" dataDxfId="24" totalsRowDxfId="9">
      <calculatedColumnFormula>F5*H5</calculatedColumnFormula>
    </tableColumn>
    <tableColumn id="15" xr3:uid="{CF4EA02C-81FB-4C3E-85C8-0641706D120C}" name="LJUSUTBYTE (lm/w)" dataDxfId="23" totalsRowDxfId="8"/>
    <tableColumn id="10" xr3:uid="{DCFC923D-3045-4C67-A863-206F53769776}" name="FÄRGTEMPERATUR (k)" dataDxfId="22" totalsRowDxfId="7"/>
    <tableColumn id="3" xr3:uid="{17D0B345-FA7A-409B-92E9-D3E1BCC11CAC}" name="PLATSNR" dataDxfId="21" totalsRowDxfId="6"/>
    <tableColumn id="4" xr3:uid="{077CC5F9-059B-4510-9E06-E415F86CEFFE}" name="PLACERING" dataDxfId="20" totalsRowDxfId="5"/>
    <tableColumn id="5" xr3:uid="{A96C1FC0-AE24-4F23-AB83-AE037B306243}" name="ENHET" dataDxfId="19" totalsRowDxfId="4"/>
    <tableColumn id="6" xr3:uid="{D39D2DAF-CE7A-42B8-BC48-291224989FD5}" name="ANTAL" dataDxfId="18" totalsRowDxfId="3"/>
    <tableColumn id="7" xr3:uid="{42F6B090-1E61-49E0-B775-905317689FC5}" name="ORDERANTAL" dataDxfId="17" totalsRowDxfId="2"/>
    <tableColumn id="8" xr3:uid="{5EFE7004-08E6-4CAF-96CC-E011CB679D1F}" name="KOSTNAD" dataDxfId="16" totalsRowDxfId="1"/>
    <tableColumn id="9" xr3:uid="{A2577C36-DABE-4DB0-A7DB-B0BC1D7EBF37}" name="LAGERVÄRDE" dataDxfId="15" totalsRowDxfId="0">
      <calculatedColumnFormula>M5*O5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B2D8D-0C54-4570-8024-8BFE7CFF26C5}">
  <dimension ref="A1:Q132"/>
  <sheetViews>
    <sheetView tabSelected="1" topLeftCell="B116" zoomScale="60" zoomScaleNormal="60" workbookViewId="0">
      <selection activeCell="C146" sqref="C146"/>
    </sheetView>
  </sheetViews>
  <sheetFormatPr defaultColWidth="8.77734375" defaultRowHeight="14.4" x14ac:dyDescent="0.3"/>
  <cols>
    <col min="1" max="1" width="6.109375" customWidth="1"/>
    <col min="2" max="2" width="74.21875" bestFit="1" customWidth="1"/>
    <col min="3" max="3" width="19.77734375" bestFit="1" customWidth="1"/>
    <col min="4" max="6" width="18.77734375" customWidth="1"/>
    <col min="7" max="7" width="21.77734375" customWidth="1"/>
    <col min="8" max="8" width="25.21875" customWidth="1"/>
    <col min="9" max="9" width="28.77734375" bestFit="1" customWidth="1"/>
    <col min="10" max="10" width="14" customWidth="1"/>
    <col min="11" max="11" width="17.21875" bestFit="1" customWidth="1"/>
    <col min="12" max="12" width="14.21875" bestFit="1" customWidth="1"/>
    <col min="13" max="13" width="11" customWidth="1"/>
    <col min="14" max="14" width="47.77734375" bestFit="1" customWidth="1"/>
    <col min="15" max="15" width="14.21875" customWidth="1"/>
    <col min="16" max="16" width="19" bestFit="1" customWidth="1"/>
    <col min="17" max="17" width="30.21875" bestFit="1" customWidth="1"/>
  </cols>
  <sheetData>
    <row r="1" spans="1:17" ht="32.4" thickBot="1" x14ac:dyDescent="0.55000000000000004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 t="s">
        <v>1</v>
      </c>
      <c r="Q1" s="4">
        <v>45291</v>
      </c>
    </row>
    <row r="2" spans="1:17" ht="15" x14ac:dyDescent="0.35">
      <c r="A2" s="1"/>
      <c r="B2" s="5" t="s">
        <v>2</v>
      </c>
      <c r="C2" s="5"/>
      <c r="D2" s="5"/>
      <c r="E2" s="5"/>
      <c r="F2" s="5"/>
      <c r="G2" s="5"/>
      <c r="H2" s="5"/>
      <c r="I2" s="5"/>
      <c r="J2" s="5"/>
      <c r="K2" s="6"/>
      <c r="L2" s="6"/>
      <c r="M2" s="1"/>
      <c r="N2" s="1"/>
      <c r="O2" s="1"/>
      <c r="P2" s="1"/>
      <c r="Q2" s="1"/>
    </row>
    <row r="3" spans="1:17" ht="21.6" x14ac:dyDescent="0.3">
      <c r="A3" s="1"/>
      <c r="B3" s="7">
        <f>SUM(P:P)</f>
        <v>732165.40999999992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</row>
    <row r="4" spans="1:17" ht="15" x14ac:dyDescent="0.3">
      <c r="A4" s="1"/>
      <c r="B4" s="9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</row>
    <row r="5" spans="1:17" ht="45" x14ac:dyDescent="0.3">
      <c r="B5" s="11" t="s">
        <v>18</v>
      </c>
      <c r="C5" s="12" t="s">
        <v>19</v>
      </c>
      <c r="D5" s="12" t="s">
        <v>20</v>
      </c>
      <c r="E5" s="12"/>
      <c r="F5" s="12">
        <v>50</v>
      </c>
      <c r="G5" s="12">
        <f>F5*H5</f>
        <v>5450</v>
      </c>
      <c r="H5" s="12">
        <v>109</v>
      </c>
      <c r="I5" s="12">
        <v>2700</v>
      </c>
      <c r="J5" s="12" t="s">
        <v>21</v>
      </c>
      <c r="K5" s="12" t="s">
        <v>22</v>
      </c>
      <c r="L5" s="12" t="s">
        <v>23</v>
      </c>
      <c r="M5" s="19">
        <v>9</v>
      </c>
      <c r="N5" s="13"/>
      <c r="O5" s="14">
        <v>50</v>
      </c>
      <c r="P5" s="14">
        <f t="shared" ref="P5:P36" si="0">M5*O5</f>
        <v>450</v>
      </c>
    </row>
    <row r="6" spans="1:17" ht="30" x14ac:dyDescent="0.3">
      <c r="B6" s="15" t="s">
        <v>24</v>
      </c>
      <c r="C6" s="16" t="s">
        <v>25</v>
      </c>
      <c r="D6" s="16"/>
      <c r="E6" s="16"/>
      <c r="F6" s="16">
        <v>12</v>
      </c>
      <c r="G6" s="16">
        <f>F6*H6</f>
        <v>900</v>
      </c>
      <c r="H6" s="12">
        <v>75</v>
      </c>
      <c r="I6" s="12">
        <v>4000</v>
      </c>
      <c r="J6" s="16" t="s">
        <v>21</v>
      </c>
      <c r="K6" s="16" t="s">
        <v>26</v>
      </c>
      <c r="L6" s="16" t="s">
        <v>23</v>
      </c>
      <c r="M6" s="17">
        <v>2</v>
      </c>
      <c r="N6" s="17"/>
      <c r="O6" s="18">
        <v>100</v>
      </c>
      <c r="P6" s="14">
        <f t="shared" si="0"/>
        <v>200</v>
      </c>
    </row>
    <row r="7" spans="1:17" ht="30" x14ac:dyDescent="0.3">
      <c r="B7" s="15" t="s">
        <v>27</v>
      </c>
      <c r="C7" s="16" t="s">
        <v>28</v>
      </c>
      <c r="D7" s="16"/>
      <c r="E7" s="12" t="s">
        <v>29</v>
      </c>
      <c r="F7" s="16"/>
      <c r="G7" s="16">
        <f>F7*H7</f>
        <v>0</v>
      </c>
      <c r="H7" s="12"/>
      <c r="I7" s="12">
        <v>4000</v>
      </c>
      <c r="J7" s="16" t="s">
        <v>30</v>
      </c>
      <c r="K7" s="16" t="s">
        <v>31</v>
      </c>
      <c r="L7" s="16" t="s">
        <v>32</v>
      </c>
      <c r="M7" s="17">
        <v>2</v>
      </c>
      <c r="N7" s="17"/>
      <c r="O7" s="18">
        <v>50</v>
      </c>
      <c r="P7" s="14">
        <f t="shared" si="0"/>
        <v>100</v>
      </c>
    </row>
    <row r="8" spans="1:17" ht="15" x14ac:dyDescent="0.3">
      <c r="B8" s="15" t="s">
        <v>33</v>
      </c>
      <c r="C8" s="16"/>
      <c r="D8" s="16"/>
      <c r="E8" s="16"/>
      <c r="F8" s="16">
        <v>18</v>
      </c>
      <c r="G8" s="16">
        <f>F8*H8</f>
        <v>0</v>
      </c>
      <c r="H8" s="16"/>
      <c r="I8" s="12">
        <v>4000</v>
      </c>
      <c r="J8" s="16" t="s">
        <v>21</v>
      </c>
      <c r="K8" s="16" t="s">
        <v>34</v>
      </c>
      <c r="L8" s="16" t="s">
        <v>23</v>
      </c>
      <c r="M8" s="17">
        <v>7</v>
      </c>
      <c r="N8" s="17"/>
      <c r="O8" s="18">
        <v>89</v>
      </c>
      <c r="P8" s="14">
        <f t="shared" si="0"/>
        <v>623</v>
      </c>
    </row>
    <row r="9" spans="1:17" ht="30" x14ac:dyDescent="0.3">
      <c r="B9" s="15" t="s">
        <v>235</v>
      </c>
      <c r="C9" s="16" t="s">
        <v>236</v>
      </c>
      <c r="D9" s="16" t="s">
        <v>237</v>
      </c>
      <c r="E9" s="16"/>
      <c r="F9" s="16"/>
      <c r="G9" s="16">
        <v>0</v>
      </c>
      <c r="H9" s="16" t="s">
        <v>220</v>
      </c>
      <c r="I9" s="12"/>
      <c r="J9" s="16" t="s">
        <v>21</v>
      </c>
      <c r="K9" s="16" t="s">
        <v>22</v>
      </c>
      <c r="L9" s="16" t="s">
        <v>23</v>
      </c>
      <c r="M9" s="17">
        <v>14</v>
      </c>
      <c r="N9" s="17" t="s">
        <v>220</v>
      </c>
      <c r="O9" s="18">
        <v>39.159999999999997</v>
      </c>
      <c r="P9" s="14">
        <f t="shared" si="0"/>
        <v>548.24</v>
      </c>
    </row>
    <row r="10" spans="1:17" ht="15" x14ac:dyDescent="0.3">
      <c r="B10" s="15" t="s">
        <v>35</v>
      </c>
      <c r="C10" s="16"/>
      <c r="D10" s="16" t="s">
        <v>36</v>
      </c>
      <c r="E10" s="16"/>
      <c r="F10" s="16">
        <v>100</v>
      </c>
      <c r="G10" s="16">
        <f t="shared" ref="G10:G22" si="1">F10*H10</f>
        <v>13000</v>
      </c>
      <c r="H10" s="16">
        <v>130</v>
      </c>
      <c r="I10" s="12">
        <v>4000</v>
      </c>
      <c r="J10" s="16" t="s">
        <v>21</v>
      </c>
      <c r="K10" s="16" t="s">
        <v>34</v>
      </c>
      <c r="L10" s="16" t="s">
        <v>23</v>
      </c>
      <c r="M10" s="17">
        <v>5</v>
      </c>
      <c r="N10" s="17"/>
      <c r="O10" s="18">
        <v>89</v>
      </c>
      <c r="P10" s="14">
        <f t="shared" si="0"/>
        <v>445</v>
      </c>
    </row>
    <row r="11" spans="1:17" ht="45" x14ac:dyDescent="0.3">
      <c r="B11" s="11" t="s">
        <v>37</v>
      </c>
      <c r="C11" s="12" t="s">
        <v>38</v>
      </c>
      <c r="D11" s="12"/>
      <c r="E11" s="12"/>
      <c r="F11" s="12">
        <v>80</v>
      </c>
      <c r="G11" s="12">
        <f t="shared" si="1"/>
        <v>10400</v>
      </c>
      <c r="H11" s="12">
        <v>130</v>
      </c>
      <c r="I11" s="12">
        <v>4000</v>
      </c>
      <c r="J11" s="12" t="s">
        <v>21</v>
      </c>
      <c r="K11" s="12" t="s">
        <v>39</v>
      </c>
      <c r="L11" s="12" t="s">
        <v>23</v>
      </c>
      <c r="M11" s="13">
        <v>1</v>
      </c>
      <c r="N11" s="13"/>
      <c r="O11" s="14">
        <v>4506.54</v>
      </c>
      <c r="P11" s="14">
        <f t="shared" si="0"/>
        <v>4506.54</v>
      </c>
    </row>
    <row r="12" spans="1:17" ht="90" x14ac:dyDescent="0.3">
      <c r="B12" s="15" t="s">
        <v>40</v>
      </c>
      <c r="C12" s="16" t="s">
        <v>41</v>
      </c>
      <c r="D12" s="16" t="s">
        <v>42</v>
      </c>
      <c r="E12" s="16" t="s">
        <v>43</v>
      </c>
      <c r="F12" s="16">
        <v>58</v>
      </c>
      <c r="G12" s="16">
        <f t="shared" si="1"/>
        <v>7830</v>
      </c>
      <c r="H12" s="16">
        <v>135</v>
      </c>
      <c r="I12" s="12">
        <v>4000</v>
      </c>
      <c r="J12" s="12" t="s">
        <v>30</v>
      </c>
      <c r="K12" s="12" t="s">
        <v>44</v>
      </c>
      <c r="L12" s="16" t="s">
        <v>23</v>
      </c>
      <c r="M12" s="17">
        <v>10</v>
      </c>
      <c r="N12" s="17" t="s">
        <v>245</v>
      </c>
      <c r="O12" s="18">
        <v>97.58</v>
      </c>
      <c r="P12" s="14">
        <f t="shared" si="0"/>
        <v>975.8</v>
      </c>
    </row>
    <row r="13" spans="1:17" ht="30" x14ac:dyDescent="0.3">
      <c r="B13" s="15" t="s">
        <v>45</v>
      </c>
      <c r="C13" s="16" t="s">
        <v>46</v>
      </c>
      <c r="D13" s="16" t="s">
        <v>47</v>
      </c>
      <c r="E13" s="12"/>
      <c r="F13" s="16">
        <v>18</v>
      </c>
      <c r="G13" s="16">
        <f t="shared" si="1"/>
        <v>0</v>
      </c>
      <c r="H13" s="12"/>
      <c r="I13" s="12">
        <v>3000</v>
      </c>
      <c r="J13" s="16" t="s">
        <v>30</v>
      </c>
      <c r="K13" s="16" t="s">
        <v>26</v>
      </c>
      <c r="L13" s="16" t="s">
        <v>23</v>
      </c>
      <c r="M13" s="17">
        <v>1</v>
      </c>
      <c r="N13" s="17"/>
      <c r="O13" s="18">
        <v>200</v>
      </c>
      <c r="P13" s="14">
        <f t="shared" si="0"/>
        <v>200</v>
      </c>
    </row>
    <row r="14" spans="1:17" ht="60" x14ac:dyDescent="0.3">
      <c r="B14" s="11" t="s">
        <v>48</v>
      </c>
      <c r="C14" s="12" t="s">
        <v>49</v>
      </c>
      <c r="D14" s="12" t="s">
        <v>50</v>
      </c>
      <c r="E14" s="12" t="s">
        <v>29</v>
      </c>
      <c r="F14" s="12">
        <v>16</v>
      </c>
      <c r="G14" s="12">
        <f t="shared" si="1"/>
        <v>2400</v>
      </c>
      <c r="H14" s="12">
        <v>150</v>
      </c>
      <c r="I14" s="12">
        <v>3000</v>
      </c>
      <c r="J14" s="12" t="s">
        <v>21</v>
      </c>
      <c r="K14" s="12" t="s">
        <v>44</v>
      </c>
      <c r="L14" s="12" t="s">
        <v>23</v>
      </c>
      <c r="M14" s="13">
        <v>175</v>
      </c>
      <c r="N14" s="13">
        <v>0</v>
      </c>
      <c r="O14" s="14">
        <v>100</v>
      </c>
      <c r="P14" s="14">
        <f t="shared" si="0"/>
        <v>17500</v>
      </c>
    </row>
    <row r="15" spans="1:17" ht="45" x14ac:dyDescent="0.3">
      <c r="B15" s="15" t="s">
        <v>51</v>
      </c>
      <c r="C15" s="16" t="s">
        <v>52</v>
      </c>
      <c r="D15" s="12" t="s">
        <v>50</v>
      </c>
      <c r="E15" s="12" t="s">
        <v>43</v>
      </c>
      <c r="F15" s="16">
        <v>18.5</v>
      </c>
      <c r="G15" s="16">
        <f t="shared" si="1"/>
        <v>2775</v>
      </c>
      <c r="H15" s="12">
        <v>150</v>
      </c>
      <c r="I15" s="12">
        <v>4000</v>
      </c>
      <c r="J15" s="16" t="s">
        <v>21</v>
      </c>
      <c r="K15" s="16" t="s">
        <v>44</v>
      </c>
      <c r="L15" s="16" t="s">
        <v>23</v>
      </c>
      <c r="M15" s="17">
        <f>25+9</f>
        <v>34</v>
      </c>
      <c r="N15" s="17">
        <v>0</v>
      </c>
      <c r="O15" s="18">
        <v>100</v>
      </c>
      <c r="P15" s="14">
        <f t="shared" si="0"/>
        <v>3400</v>
      </c>
    </row>
    <row r="16" spans="1:17" ht="45" x14ac:dyDescent="0.3">
      <c r="B16" s="11" t="s">
        <v>53</v>
      </c>
      <c r="C16" s="12" t="s">
        <v>54</v>
      </c>
      <c r="D16" s="12" t="s">
        <v>50</v>
      </c>
      <c r="E16" s="12" t="s">
        <v>43</v>
      </c>
      <c r="F16" s="12">
        <v>26</v>
      </c>
      <c r="G16" s="12">
        <f t="shared" si="1"/>
        <v>3900</v>
      </c>
      <c r="H16" s="12">
        <v>150</v>
      </c>
      <c r="I16" s="12">
        <v>3000</v>
      </c>
      <c r="J16" s="12" t="s">
        <v>21</v>
      </c>
      <c r="K16" s="12" t="s">
        <v>44</v>
      </c>
      <c r="L16" s="12" t="s">
        <v>23</v>
      </c>
      <c r="M16" s="13">
        <v>160</v>
      </c>
      <c r="N16" s="13">
        <v>0</v>
      </c>
      <c r="O16" s="14">
        <v>100</v>
      </c>
      <c r="P16" s="14">
        <f t="shared" si="0"/>
        <v>16000</v>
      </c>
    </row>
    <row r="17" spans="2:16" ht="60" x14ac:dyDescent="0.3">
      <c r="B17" s="15" t="s">
        <v>55</v>
      </c>
      <c r="C17" s="16" t="s">
        <v>56</v>
      </c>
      <c r="D17" s="16" t="s">
        <v>50</v>
      </c>
      <c r="E17" s="12" t="s">
        <v>29</v>
      </c>
      <c r="F17" s="16">
        <v>16</v>
      </c>
      <c r="G17" s="16">
        <f t="shared" si="1"/>
        <v>2400</v>
      </c>
      <c r="H17" s="12">
        <v>150</v>
      </c>
      <c r="I17" s="12">
        <v>4000</v>
      </c>
      <c r="J17" s="16" t="s">
        <v>21</v>
      </c>
      <c r="K17" s="16" t="s">
        <v>57</v>
      </c>
      <c r="L17" s="16" t="s">
        <v>23</v>
      </c>
      <c r="M17" s="17">
        <f>25+25+25+25+25+25+25+25+25+25+25+25+25+25+25+25+25+25+25+25+25+25+20+22+21+13</f>
        <v>626</v>
      </c>
      <c r="N17" s="17">
        <v>0</v>
      </c>
      <c r="O17" s="18">
        <v>100</v>
      </c>
      <c r="P17" s="14">
        <f t="shared" si="0"/>
        <v>62600</v>
      </c>
    </row>
    <row r="18" spans="2:16" ht="45" x14ac:dyDescent="0.3">
      <c r="B18" s="11" t="s">
        <v>58</v>
      </c>
      <c r="C18" s="12" t="s">
        <v>59</v>
      </c>
      <c r="D18" s="12" t="s">
        <v>50</v>
      </c>
      <c r="E18" s="12" t="s">
        <v>43</v>
      </c>
      <c r="F18" s="12">
        <v>26</v>
      </c>
      <c r="G18" s="12">
        <f t="shared" si="1"/>
        <v>3900</v>
      </c>
      <c r="H18" s="12">
        <v>150</v>
      </c>
      <c r="I18" s="12">
        <v>4000</v>
      </c>
      <c r="J18" s="12" t="s">
        <v>21</v>
      </c>
      <c r="K18" s="12" t="s">
        <v>44</v>
      </c>
      <c r="L18" s="12" t="s">
        <v>23</v>
      </c>
      <c r="M18" s="13">
        <v>18</v>
      </c>
      <c r="N18" s="13">
        <v>0</v>
      </c>
      <c r="O18" s="14">
        <v>100</v>
      </c>
      <c r="P18" s="14">
        <f t="shared" si="0"/>
        <v>1800</v>
      </c>
    </row>
    <row r="19" spans="2:16" ht="45" x14ac:dyDescent="0.3">
      <c r="B19" s="15" t="s">
        <v>60</v>
      </c>
      <c r="C19" s="16" t="s">
        <v>61</v>
      </c>
      <c r="D19" s="16" t="s">
        <v>20</v>
      </c>
      <c r="E19" s="16"/>
      <c r="F19" s="16">
        <v>5</v>
      </c>
      <c r="G19" s="16">
        <f t="shared" si="1"/>
        <v>380</v>
      </c>
      <c r="H19" s="12">
        <v>76</v>
      </c>
      <c r="I19" s="12">
        <v>2200</v>
      </c>
      <c r="J19" s="16" t="s">
        <v>21</v>
      </c>
      <c r="K19" s="16" t="s">
        <v>22</v>
      </c>
      <c r="L19" s="16" t="s">
        <v>23</v>
      </c>
      <c r="M19" s="17">
        <v>12</v>
      </c>
      <c r="N19" s="17"/>
      <c r="O19" s="18">
        <v>50</v>
      </c>
      <c r="P19" s="14">
        <f t="shared" si="0"/>
        <v>600</v>
      </c>
    </row>
    <row r="20" spans="2:16" ht="30" x14ac:dyDescent="0.3">
      <c r="B20" s="15" t="s">
        <v>62</v>
      </c>
      <c r="C20" s="16" t="s">
        <v>242</v>
      </c>
      <c r="D20" s="16" t="s">
        <v>244</v>
      </c>
      <c r="E20" s="16"/>
      <c r="F20" s="16">
        <v>25</v>
      </c>
      <c r="G20" s="16">
        <f t="shared" si="1"/>
        <v>0</v>
      </c>
      <c r="H20" s="16"/>
      <c r="I20" s="12"/>
      <c r="J20" s="16" t="s">
        <v>21</v>
      </c>
      <c r="K20" s="15" t="s">
        <v>22</v>
      </c>
      <c r="L20" s="16" t="s">
        <v>23</v>
      </c>
      <c r="M20" s="17">
        <v>20</v>
      </c>
      <c r="N20" s="17"/>
      <c r="O20" s="18">
        <v>95.13</v>
      </c>
      <c r="P20" s="14">
        <f t="shared" si="0"/>
        <v>1902.6</v>
      </c>
    </row>
    <row r="21" spans="2:16" ht="30" x14ac:dyDescent="0.3">
      <c r="B21" s="15" t="s">
        <v>62</v>
      </c>
      <c r="C21" s="16" t="s">
        <v>242</v>
      </c>
      <c r="D21" s="16" t="s">
        <v>244</v>
      </c>
      <c r="E21" s="16"/>
      <c r="F21" s="16">
        <v>25</v>
      </c>
      <c r="G21" s="16">
        <f t="shared" si="1"/>
        <v>0</v>
      </c>
      <c r="H21" s="16"/>
      <c r="I21" s="12"/>
      <c r="J21" s="16" t="s">
        <v>21</v>
      </c>
      <c r="K21" s="15" t="s">
        <v>22</v>
      </c>
      <c r="L21" s="16" t="s">
        <v>23</v>
      </c>
      <c r="M21" s="17">
        <v>80</v>
      </c>
      <c r="N21" s="17"/>
      <c r="O21" s="18">
        <v>105.35</v>
      </c>
      <c r="P21" s="14">
        <f t="shared" si="0"/>
        <v>8428</v>
      </c>
    </row>
    <row r="22" spans="2:16" ht="45" x14ac:dyDescent="0.3">
      <c r="B22" s="15" t="s">
        <v>63</v>
      </c>
      <c r="C22" s="16" t="s">
        <v>64</v>
      </c>
      <c r="D22" s="16" t="s">
        <v>20</v>
      </c>
      <c r="E22" s="16"/>
      <c r="F22" s="16">
        <v>10</v>
      </c>
      <c r="G22" s="16">
        <f t="shared" si="1"/>
        <v>1055</v>
      </c>
      <c r="H22" s="12">
        <v>105.5</v>
      </c>
      <c r="I22" s="12">
        <v>4000</v>
      </c>
      <c r="J22" s="16" t="s">
        <v>21</v>
      </c>
      <c r="K22" s="16" t="s">
        <v>22</v>
      </c>
      <c r="L22" s="16" t="s">
        <v>23</v>
      </c>
      <c r="M22" s="17">
        <v>1</v>
      </c>
      <c r="N22" s="17"/>
      <c r="O22" s="18">
        <v>50</v>
      </c>
      <c r="P22" s="14">
        <f t="shared" si="0"/>
        <v>50</v>
      </c>
    </row>
    <row r="23" spans="2:16" ht="30" x14ac:dyDescent="0.3">
      <c r="B23" s="15" t="s">
        <v>240</v>
      </c>
      <c r="C23" s="16" t="s">
        <v>241</v>
      </c>
      <c r="D23" s="16" t="s">
        <v>65</v>
      </c>
      <c r="E23" s="16"/>
      <c r="F23" s="16"/>
      <c r="G23" s="16">
        <v>0</v>
      </c>
      <c r="H23" s="16" t="s">
        <v>220</v>
      </c>
      <c r="I23" s="12"/>
      <c r="J23" s="16" t="s">
        <v>21</v>
      </c>
      <c r="K23" s="16" t="s">
        <v>22</v>
      </c>
      <c r="L23" s="16" t="s">
        <v>23</v>
      </c>
      <c r="M23" s="17">
        <v>2</v>
      </c>
      <c r="N23" s="17" t="s">
        <v>220</v>
      </c>
      <c r="O23" s="18">
        <v>126.95</v>
      </c>
      <c r="P23" s="14">
        <f t="shared" si="0"/>
        <v>253.9</v>
      </c>
    </row>
    <row r="24" spans="2:16" ht="15" x14ac:dyDescent="0.3">
      <c r="B24" s="15" t="s">
        <v>65</v>
      </c>
      <c r="C24" s="16"/>
      <c r="D24" s="16"/>
      <c r="E24" s="16"/>
      <c r="F24" s="16"/>
      <c r="G24" s="16">
        <f>F24*H24</f>
        <v>0</v>
      </c>
      <c r="H24" s="16"/>
      <c r="I24" s="12"/>
      <c r="J24" s="16" t="s">
        <v>30</v>
      </c>
      <c r="K24" s="16" t="s">
        <v>66</v>
      </c>
      <c r="L24" s="16" t="s">
        <v>23</v>
      </c>
      <c r="M24" s="17">
        <v>0</v>
      </c>
      <c r="N24" s="17"/>
      <c r="O24" s="18">
        <v>114</v>
      </c>
      <c r="P24" s="14">
        <f t="shared" si="0"/>
        <v>0</v>
      </c>
    </row>
    <row r="25" spans="2:16" ht="30" x14ac:dyDescent="0.3">
      <c r="B25" s="11" t="s">
        <v>67</v>
      </c>
      <c r="C25" s="12" t="s">
        <v>68</v>
      </c>
      <c r="D25" s="16" t="s">
        <v>69</v>
      </c>
      <c r="E25" s="12" t="s">
        <v>70</v>
      </c>
      <c r="F25" s="12">
        <v>9</v>
      </c>
      <c r="G25" s="12">
        <f>F25*H25</f>
        <v>1800</v>
      </c>
      <c r="H25" s="12">
        <v>200</v>
      </c>
      <c r="I25" s="12">
        <v>4000</v>
      </c>
      <c r="J25" s="12" t="s">
        <v>30</v>
      </c>
      <c r="K25" s="16" t="s">
        <v>31</v>
      </c>
      <c r="L25" s="12" t="s">
        <v>23</v>
      </c>
      <c r="M25" s="13">
        <v>9</v>
      </c>
      <c r="N25" s="13"/>
      <c r="O25" s="14">
        <v>80</v>
      </c>
      <c r="P25" s="14">
        <f t="shared" si="0"/>
        <v>720</v>
      </c>
    </row>
    <row r="26" spans="2:16" ht="45" x14ac:dyDescent="0.3">
      <c r="B26" s="15" t="s">
        <v>71</v>
      </c>
      <c r="C26" s="16" t="s">
        <v>72</v>
      </c>
      <c r="D26" s="16" t="s">
        <v>69</v>
      </c>
      <c r="E26" s="16" t="s">
        <v>29</v>
      </c>
      <c r="F26" s="23" t="s">
        <v>73</v>
      </c>
      <c r="G26" s="16">
        <f>F26*H26</f>
        <v>9042800</v>
      </c>
      <c r="H26" s="12">
        <v>200</v>
      </c>
      <c r="I26" s="12">
        <v>4000</v>
      </c>
      <c r="J26" s="16" t="s">
        <v>21</v>
      </c>
      <c r="K26" s="16" t="s">
        <v>74</v>
      </c>
      <c r="L26" s="16" t="s">
        <v>23</v>
      </c>
      <c r="M26" s="17">
        <v>4</v>
      </c>
      <c r="N26" s="17"/>
      <c r="O26" s="18">
        <v>154.34</v>
      </c>
      <c r="P26" s="14">
        <f t="shared" si="0"/>
        <v>617.36</v>
      </c>
    </row>
    <row r="27" spans="2:16" ht="45" x14ac:dyDescent="0.3">
      <c r="B27" s="15" t="s">
        <v>228</v>
      </c>
      <c r="C27" s="16" t="s">
        <v>229</v>
      </c>
      <c r="D27" s="16" t="s">
        <v>69</v>
      </c>
      <c r="E27" s="16" t="s">
        <v>29</v>
      </c>
      <c r="F27" s="16" t="s">
        <v>230</v>
      </c>
      <c r="G27" s="16" t="e">
        <v>#VALUE!</v>
      </c>
      <c r="H27" s="16">
        <v>200</v>
      </c>
      <c r="I27" s="12">
        <v>4000</v>
      </c>
      <c r="J27" s="16" t="s">
        <v>21</v>
      </c>
      <c r="K27" s="16" t="s">
        <v>74</v>
      </c>
      <c r="L27" s="16" t="s">
        <v>23</v>
      </c>
      <c r="M27" s="17">
        <v>1</v>
      </c>
      <c r="N27" s="17" t="s">
        <v>220</v>
      </c>
      <c r="O27" s="18">
        <v>150</v>
      </c>
      <c r="P27" s="14">
        <f t="shared" si="0"/>
        <v>150</v>
      </c>
    </row>
    <row r="28" spans="2:16" ht="45" x14ac:dyDescent="0.3">
      <c r="B28" s="15" t="s">
        <v>238</v>
      </c>
      <c r="C28" s="16" t="s">
        <v>239</v>
      </c>
      <c r="D28" s="16" t="s">
        <v>69</v>
      </c>
      <c r="E28" s="16" t="s">
        <v>29</v>
      </c>
      <c r="F28" s="16" t="s">
        <v>80</v>
      </c>
      <c r="G28" s="16" t="e">
        <f t="shared" ref="G28:G59" si="2">F28*H28</f>
        <v>#VALUE!</v>
      </c>
      <c r="H28" s="16">
        <v>200</v>
      </c>
      <c r="I28" s="12">
        <v>4000</v>
      </c>
      <c r="J28" s="16" t="s">
        <v>30</v>
      </c>
      <c r="K28" s="16" t="s">
        <v>77</v>
      </c>
      <c r="L28" s="16" t="s">
        <v>23</v>
      </c>
      <c r="M28" s="17">
        <v>5</v>
      </c>
      <c r="N28" s="17"/>
      <c r="O28" s="18">
        <v>206.9</v>
      </c>
      <c r="P28" s="14">
        <f t="shared" si="0"/>
        <v>1034.5</v>
      </c>
    </row>
    <row r="29" spans="2:16" ht="45" x14ac:dyDescent="0.3">
      <c r="B29" s="15" t="s">
        <v>238</v>
      </c>
      <c r="C29" s="16" t="s">
        <v>239</v>
      </c>
      <c r="D29" s="16" t="s">
        <v>69</v>
      </c>
      <c r="E29" s="16" t="s">
        <v>29</v>
      </c>
      <c r="F29" s="16" t="s">
        <v>80</v>
      </c>
      <c r="G29" s="16" t="e">
        <f t="shared" si="2"/>
        <v>#VALUE!</v>
      </c>
      <c r="H29" s="16">
        <v>200</v>
      </c>
      <c r="I29" s="12">
        <v>4000</v>
      </c>
      <c r="J29" s="16" t="s">
        <v>30</v>
      </c>
      <c r="K29" s="16" t="s">
        <v>77</v>
      </c>
      <c r="L29" s="16" t="s">
        <v>23</v>
      </c>
      <c r="M29" s="17">
        <v>40</v>
      </c>
      <c r="N29" s="17"/>
      <c r="O29" s="18">
        <v>99</v>
      </c>
      <c r="P29" s="14">
        <f t="shared" si="0"/>
        <v>3960</v>
      </c>
    </row>
    <row r="30" spans="2:16" ht="45" x14ac:dyDescent="0.3">
      <c r="B30" s="15" t="s">
        <v>253</v>
      </c>
      <c r="C30" s="16" t="s">
        <v>75</v>
      </c>
      <c r="D30" s="16" t="s">
        <v>69</v>
      </c>
      <c r="E30" s="16" t="s">
        <v>43</v>
      </c>
      <c r="F30" s="16" t="s">
        <v>76</v>
      </c>
      <c r="G30" s="16" t="e">
        <f t="shared" si="2"/>
        <v>#VALUE!</v>
      </c>
      <c r="H30" s="12">
        <v>200</v>
      </c>
      <c r="I30" s="12">
        <v>4000</v>
      </c>
      <c r="J30" s="16" t="s">
        <v>30</v>
      </c>
      <c r="K30" s="16" t="s">
        <v>77</v>
      </c>
      <c r="L30" s="16" t="s">
        <v>23</v>
      </c>
      <c r="M30" s="17">
        <v>40</v>
      </c>
      <c r="N30" s="17"/>
      <c r="O30" s="18">
        <v>134.41</v>
      </c>
      <c r="P30" s="14">
        <f t="shared" si="0"/>
        <v>5376.4</v>
      </c>
    </row>
    <row r="31" spans="2:16" ht="45" x14ac:dyDescent="0.3">
      <c r="B31" s="11" t="s">
        <v>78</v>
      </c>
      <c r="C31" s="12" t="s">
        <v>79</v>
      </c>
      <c r="D31" s="12" t="s">
        <v>50</v>
      </c>
      <c r="E31" s="12" t="s">
        <v>43</v>
      </c>
      <c r="F31" s="12" t="s">
        <v>80</v>
      </c>
      <c r="G31" s="12" t="e">
        <f t="shared" si="2"/>
        <v>#VALUE!</v>
      </c>
      <c r="H31" s="12">
        <v>200</v>
      </c>
      <c r="I31" s="12">
        <v>4000</v>
      </c>
      <c r="J31" s="12" t="s">
        <v>30</v>
      </c>
      <c r="K31" s="16" t="s">
        <v>31</v>
      </c>
      <c r="L31" s="12" t="s">
        <v>23</v>
      </c>
      <c r="M31" s="13">
        <v>0</v>
      </c>
      <c r="N31" s="13"/>
      <c r="O31" s="14">
        <v>154.34</v>
      </c>
      <c r="P31" s="14">
        <f t="shared" si="0"/>
        <v>0</v>
      </c>
    </row>
    <row r="32" spans="2:16" ht="45" x14ac:dyDescent="0.3">
      <c r="B32" s="15" t="s">
        <v>78</v>
      </c>
      <c r="C32" s="16" t="s">
        <v>79</v>
      </c>
      <c r="D32" s="12" t="s">
        <v>50</v>
      </c>
      <c r="E32" s="16" t="s">
        <v>43</v>
      </c>
      <c r="F32" s="16" t="s">
        <v>80</v>
      </c>
      <c r="G32" s="16" t="e">
        <f t="shared" si="2"/>
        <v>#VALUE!</v>
      </c>
      <c r="H32" s="12">
        <v>200</v>
      </c>
      <c r="I32" s="12">
        <v>4000</v>
      </c>
      <c r="J32" s="16" t="s">
        <v>30</v>
      </c>
      <c r="K32" s="16" t="s">
        <v>66</v>
      </c>
      <c r="L32" s="16" t="s">
        <v>23</v>
      </c>
      <c r="M32" s="17">
        <v>1</v>
      </c>
      <c r="N32" s="17"/>
      <c r="O32" s="18">
        <v>154.34</v>
      </c>
      <c r="P32" s="14">
        <f t="shared" si="0"/>
        <v>154.34</v>
      </c>
    </row>
    <row r="33" spans="2:16" ht="45" x14ac:dyDescent="0.3">
      <c r="B33" s="11" t="s">
        <v>78</v>
      </c>
      <c r="C33" s="12" t="s">
        <v>79</v>
      </c>
      <c r="D33" s="12" t="s">
        <v>50</v>
      </c>
      <c r="E33" s="12" t="s">
        <v>43</v>
      </c>
      <c r="F33" s="12" t="s">
        <v>80</v>
      </c>
      <c r="G33" s="12" t="e">
        <f t="shared" si="2"/>
        <v>#VALUE!</v>
      </c>
      <c r="H33" s="12">
        <v>200</v>
      </c>
      <c r="I33" s="12">
        <v>4000</v>
      </c>
      <c r="J33" s="12" t="s">
        <v>30</v>
      </c>
      <c r="K33" s="12" t="s">
        <v>66</v>
      </c>
      <c r="L33" s="12" t="s">
        <v>23</v>
      </c>
      <c r="M33" s="13">
        <v>0</v>
      </c>
      <c r="N33" s="13"/>
      <c r="O33" s="14">
        <v>125.09</v>
      </c>
      <c r="P33" s="14">
        <f t="shared" si="0"/>
        <v>0</v>
      </c>
    </row>
    <row r="34" spans="2:16" ht="45" x14ac:dyDescent="0.3">
      <c r="B34" s="15" t="s">
        <v>216</v>
      </c>
      <c r="C34" s="16" t="s">
        <v>82</v>
      </c>
      <c r="D34" s="16" t="s">
        <v>69</v>
      </c>
      <c r="E34" s="16" t="s">
        <v>43</v>
      </c>
      <c r="F34" s="16" t="s">
        <v>80</v>
      </c>
      <c r="G34" s="16" t="e">
        <f t="shared" si="2"/>
        <v>#VALUE!</v>
      </c>
      <c r="H34" s="16">
        <v>200</v>
      </c>
      <c r="I34" s="12">
        <v>4000</v>
      </c>
      <c r="J34" s="16" t="s">
        <v>30</v>
      </c>
      <c r="K34" s="16" t="s">
        <v>66</v>
      </c>
      <c r="L34" s="16" t="s">
        <v>23</v>
      </c>
      <c r="M34" s="17">
        <v>6</v>
      </c>
      <c r="N34" s="17"/>
      <c r="O34" s="18">
        <v>176.86</v>
      </c>
      <c r="P34" s="14">
        <f t="shared" si="0"/>
        <v>1061.1600000000001</v>
      </c>
    </row>
    <row r="35" spans="2:16" ht="45" x14ac:dyDescent="0.3">
      <c r="B35" s="11" t="s">
        <v>81</v>
      </c>
      <c r="C35" s="12" t="s">
        <v>82</v>
      </c>
      <c r="D35" s="16" t="s">
        <v>69</v>
      </c>
      <c r="E35" s="12" t="s">
        <v>43</v>
      </c>
      <c r="F35" s="12" t="s">
        <v>80</v>
      </c>
      <c r="G35" s="12" t="e">
        <f t="shared" si="2"/>
        <v>#VALUE!</v>
      </c>
      <c r="H35" s="12">
        <v>200</v>
      </c>
      <c r="I35" s="12">
        <v>4000</v>
      </c>
      <c r="J35" s="12" t="s">
        <v>30</v>
      </c>
      <c r="K35" s="12" t="s">
        <v>66</v>
      </c>
      <c r="L35" s="12" t="s">
        <v>23</v>
      </c>
      <c r="M35" s="13">
        <v>1</v>
      </c>
      <c r="N35" s="13"/>
      <c r="O35" s="14">
        <v>176.86</v>
      </c>
      <c r="P35" s="14">
        <f t="shared" si="0"/>
        <v>176.86</v>
      </c>
    </row>
    <row r="36" spans="2:16" ht="30" x14ac:dyDescent="0.3">
      <c r="B36" s="11" t="s">
        <v>83</v>
      </c>
      <c r="C36" s="12" t="s">
        <v>84</v>
      </c>
      <c r="D36" s="12" t="s">
        <v>50</v>
      </c>
      <c r="E36" s="12" t="s">
        <v>70</v>
      </c>
      <c r="F36" s="12">
        <v>9</v>
      </c>
      <c r="G36" s="12">
        <f t="shared" si="2"/>
        <v>1440</v>
      </c>
      <c r="H36" s="12">
        <v>160</v>
      </c>
      <c r="I36" s="12">
        <v>4000</v>
      </c>
      <c r="J36" s="12" t="s">
        <v>21</v>
      </c>
      <c r="K36" s="20" t="s">
        <v>26</v>
      </c>
      <c r="L36" s="12" t="s">
        <v>23</v>
      </c>
      <c r="M36" s="13">
        <v>1</v>
      </c>
      <c r="N36" s="13"/>
      <c r="O36" s="14">
        <v>80</v>
      </c>
      <c r="P36" s="14">
        <f t="shared" si="0"/>
        <v>80</v>
      </c>
    </row>
    <row r="37" spans="2:16" ht="30" x14ac:dyDescent="0.3">
      <c r="B37" s="15" t="s">
        <v>85</v>
      </c>
      <c r="C37" s="16" t="s">
        <v>86</v>
      </c>
      <c r="D37" s="16" t="s">
        <v>69</v>
      </c>
      <c r="E37" s="12" t="s">
        <v>70</v>
      </c>
      <c r="F37" s="16">
        <v>9</v>
      </c>
      <c r="G37" s="16">
        <f t="shared" si="2"/>
        <v>1170</v>
      </c>
      <c r="H37" s="12">
        <v>130</v>
      </c>
      <c r="I37" s="12">
        <v>4000</v>
      </c>
      <c r="J37" s="16" t="s">
        <v>21</v>
      </c>
      <c r="K37" s="21" t="s">
        <v>26</v>
      </c>
      <c r="L37" s="16" t="s">
        <v>23</v>
      </c>
      <c r="M37" s="17">
        <v>2</v>
      </c>
      <c r="N37" s="17"/>
      <c r="O37" s="18">
        <v>80</v>
      </c>
      <c r="P37" s="14">
        <f t="shared" ref="P37:P68" si="3">M37*O37</f>
        <v>160</v>
      </c>
    </row>
    <row r="38" spans="2:16" ht="30" x14ac:dyDescent="0.3">
      <c r="B38" s="15" t="s">
        <v>87</v>
      </c>
      <c r="C38" s="16" t="s">
        <v>88</v>
      </c>
      <c r="D38" s="16" t="s">
        <v>69</v>
      </c>
      <c r="E38" s="16" t="s">
        <v>70</v>
      </c>
      <c r="F38" s="16">
        <v>9</v>
      </c>
      <c r="G38" s="16">
        <f t="shared" si="2"/>
        <v>1170</v>
      </c>
      <c r="H38" s="16">
        <v>130</v>
      </c>
      <c r="I38" s="12">
        <v>3500</v>
      </c>
      <c r="J38" s="16" t="s">
        <v>21</v>
      </c>
      <c r="K38" s="16" t="s">
        <v>26</v>
      </c>
      <c r="L38" s="16" t="s">
        <v>23</v>
      </c>
      <c r="M38" s="17">
        <v>2</v>
      </c>
      <c r="N38" s="17"/>
      <c r="O38" s="18">
        <v>80</v>
      </c>
      <c r="P38" s="14">
        <f t="shared" si="3"/>
        <v>160</v>
      </c>
    </row>
    <row r="39" spans="2:16" ht="45" x14ac:dyDescent="0.3">
      <c r="B39" s="15" t="s">
        <v>89</v>
      </c>
      <c r="C39" s="16" t="s">
        <v>90</v>
      </c>
      <c r="D39" s="16" t="s">
        <v>50</v>
      </c>
      <c r="E39" s="12" t="s">
        <v>29</v>
      </c>
      <c r="F39" s="16">
        <v>18</v>
      </c>
      <c r="G39" s="16">
        <f t="shared" si="2"/>
        <v>2340</v>
      </c>
      <c r="H39" s="12">
        <v>130</v>
      </c>
      <c r="I39" s="12">
        <v>4000</v>
      </c>
      <c r="J39" s="16" t="s">
        <v>30</v>
      </c>
      <c r="K39" s="16" t="s">
        <v>44</v>
      </c>
      <c r="L39" s="16" t="s">
        <v>23</v>
      </c>
      <c r="M39" s="17">
        <v>50</v>
      </c>
      <c r="N39" s="17"/>
      <c r="O39" s="18">
        <v>100</v>
      </c>
      <c r="P39" s="14">
        <f t="shared" si="3"/>
        <v>5000</v>
      </c>
    </row>
    <row r="40" spans="2:16" ht="30" x14ac:dyDescent="0.3">
      <c r="B40" s="15" t="s">
        <v>91</v>
      </c>
      <c r="C40" s="16" t="s">
        <v>92</v>
      </c>
      <c r="D40" s="12" t="s">
        <v>50</v>
      </c>
      <c r="E40" s="16" t="s">
        <v>29</v>
      </c>
      <c r="F40" s="16">
        <v>18</v>
      </c>
      <c r="G40" s="16">
        <f t="shared" si="2"/>
        <v>2880</v>
      </c>
      <c r="H40" s="12">
        <v>160</v>
      </c>
      <c r="I40" s="12">
        <v>4000</v>
      </c>
      <c r="J40" s="16" t="s">
        <v>30</v>
      </c>
      <c r="K40" s="16" t="s">
        <v>66</v>
      </c>
      <c r="L40" s="16" t="s">
        <v>23</v>
      </c>
      <c r="M40" s="17">
        <v>33</v>
      </c>
      <c r="N40" s="17"/>
      <c r="O40" s="18">
        <v>87.05</v>
      </c>
      <c r="P40" s="14">
        <f t="shared" si="3"/>
        <v>2872.65</v>
      </c>
    </row>
    <row r="41" spans="2:16" ht="45" x14ac:dyDescent="0.3">
      <c r="B41" s="15" t="s">
        <v>91</v>
      </c>
      <c r="C41" s="16" t="s">
        <v>93</v>
      </c>
      <c r="D41" s="16" t="s">
        <v>50</v>
      </c>
      <c r="E41" s="16" t="s">
        <v>29</v>
      </c>
      <c r="F41" s="16">
        <v>18</v>
      </c>
      <c r="G41" s="16">
        <f t="shared" si="2"/>
        <v>2880</v>
      </c>
      <c r="H41" s="16">
        <v>160</v>
      </c>
      <c r="I41" s="12">
        <v>4000</v>
      </c>
      <c r="J41" s="16" t="s">
        <v>30</v>
      </c>
      <c r="K41" s="16" t="s">
        <v>66</v>
      </c>
      <c r="L41" s="16" t="s">
        <v>23</v>
      </c>
      <c r="M41" s="17">
        <v>50</v>
      </c>
      <c r="N41" s="17"/>
      <c r="O41" s="18">
        <v>85.74</v>
      </c>
      <c r="P41" s="14">
        <f t="shared" si="3"/>
        <v>4287</v>
      </c>
    </row>
    <row r="42" spans="2:16" ht="30" x14ac:dyDescent="0.3">
      <c r="B42" s="11" t="s">
        <v>91</v>
      </c>
      <c r="C42" s="12" t="s">
        <v>92</v>
      </c>
      <c r="D42" s="12" t="s">
        <v>50</v>
      </c>
      <c r="E42" s="12" t="s">
        <v>29</v>
      </c>
      <c r="F42" s="12">
        <v>18</v>
      </c>
      <c r="G42" s="12">
        <f t="shared" si="2"/>
        <v>2880</v>
      </c>
      <c r="H42" s="12">
        <v>160</v>
      </c>
      <c r="I42" s="12">
        <v>4000</v>
      </c>
      <c r="J42" s="12" t="s">
        <v>30</v>
      </c>
      <c r="K42" s="12" t="s">
        <v>26</v>
      </c>
      <c r="L42" s="12" t="s">
        <v>23</v>
      </c>
      <c r="M42" s="13">
        <v>0</v>
      </c>
      <c r="N42" s="13"/>
      <c r="O42" s="14">
        <v>78.739999999999995</v>
      </c>
      <c r="P42" s="14">
        <f t="shared" si="3"/>
        <v>0</v>
      </c>
    </row>
    <row r="43" spans="2:16" ht="45" x14ac:dyDescent="0.3">
      <c r="B43" s="11" t="s">
        <v>94</v>
      </c>
      <c r="C43" s="12" t="s">
        <v>95</v>
      </c>
      <c r="D43" s="16" t="s">
        <v>69</v>
      </c>
      <c r="E43" s="12" t="s">
        <v>29</v>
      </c>
      <c r="F43" s="12">
        <v>18</v>
      </c>
      <c r="G43" s="12">
        <f t="shared" si="2"/>
        <v>2340</v>
      </c>
      <c r="H43" s="12">
        <v>130</v>
      </c>
      <c r="I43" s="12">
        <v>4000</v>
      </c>
      <c r="J43" s="12" t="s">
        <v>30</v>
      </c>
      <c r="K43" s="16" t="s">
        <v>31</v>
      </c>
      <c r="L43" s="12" t="s">
        <v>23</v>
      </c>
      <c r="M43" s="13">
        <v>17</v>
      </c>
      <c r="N43" s="13"/>
      <c r="O43" s="14">
        <v>75.819999999999993</v>
      </c>
      <c r="P43" s="14">
        <f t="shared" si="3"/>
        <v>1288.9399999999998</v>
      </c>
    </row>
    <row r="44" spans="2:16" ht="45" x14ac:dyDescent="0.3">
      <c r="B44" s="15" t="s">
        <v>96</v>
      </c>
      <c r="C44" s="16" t="s">
        <v>97</v>
      </c>
      <c r="D44" s="16" t="s">
        <v>69</v>
      </c>
      <c r="E44" s="16" t="s">
        <v>29</v>
      </c>
      <c r="F44" s="16">
        <v>18</v>
      </c>
      <c r="G44" s="16">
        <f t="shared" si="2"/>
        <v>2880</v>
      </c>
      <c r="H44" s="12">
        <v>160</v>
      </c>
      <c r="I44" s="12">
        <v>4000</v>
      </c>
      <c r="J44" s="16" t="s">
        <v>30</v>
      </c>
      <c r="K44" s="16" t="s">
        <v>31</v>
      </c>
      <c r="L44" s="16" t="s">
        <v>23</v>
      </c>
      <c r="M44" s="17">
        <v>0</v>
      </c>
      <c r="N44" s="17"/>
      <c r="O44" s="18">
        <v>80.66</v>
      </c>
      <c r="P44" s="14">
        <f t="shared" si="3"/>
        <v>0</v>
      </c>
    </row>
    <row r="45" spans="2:16" ht="45" x14ac:dyDescent="0.3">
      <c r="B45" s="15" t="s">
        <v>96</v>
      </c>
      <c r="C45" s="16" t="s">
        <v>98</v>
      </c>
      <c r="D45" s="16" t="s">
        <v>69</v>
      </c>
      <c r="E45" s="16" t="s">
        <v>29</v>
      </c>
      <c r="F45" s="16">
        <v>18</v>
      </c>
      <c r="G45" s="16">
        <f t="shared" si="2"/>
        <v>2880</v>
      </c>
      <c r="H45" s="16">
        <v>160</v>
      </c>
      <c r="I45" s="12">
        <v>4000</v>
      </c>
      <c r="J45" s="16" t="s">
        <v>30</v>
      </c>
      <c r="K45" s="16" t="s">
        <v>31</v>
      </c>
      <c r="L45" s="16" t="s">
        <v>23</v>
      </c>
      <c r="M45" s="17">
        <v>11</v>
      </c>
      <c r="N45" s="17"/>
      <c r="O45" s="18">
        <v>313.64999999999998</v>
      </c>
      <c r="P45" s="14">
        <f t="shared" si="3"/>
        <v>3450.1499999999996</v>
      </c>
    </row>
    <row r="46" spans="2:16" ht="45" x14ac:dyDescent="0.3">
      <c r="B46" s="11" t="s">
        <v>99</v>
      </c>
      <c r="C46" s="12" t="s">
        <v>100</v>
      </c>
      <c r="D46" s="12" t="s">
        <v>50</v>
      </c>
      <c r="E46" s="12" t="s">
        <v>29</v>
      </c>
      <c r="F46" s="12">
        <v>18</v>
      </c>
      <c r="G46" s="12">
        <f t="shared" si="2"/>
        <v>1980</v>
      </c>
      <c r="H46" s="12">
        <v>110</v>
      </c>
      <c r="I46" s="12">
        <v>3000</v>
      </c>
      <c r="J46" s="12" t="s">
        <v>30</v>
      </c>
      <c r="K46" s="16" t="s">
        <v>31</v>
      </c>
      <c r="L46" s="12" t="s">
        <v>23</v>
      </c>
      <c r="M46" s="13">
        <v>5</v>
      </c>
      <c r="N46" s="13"/>
      <c r="O46" s="14">
        <v>100</v>
      </c>
      <c r="P46" s="14">
        <f t="shared" si="3"/>
        <v>500</v>
      </c>
    </row>
    <row r="47" spans="2:16" ht="45" x14ac:dyDescent="0.3">
      <c r="B47" s="15" t="s">
        <v>101</v>
      </c>
      <c r="C47" s="16" t="s">
        <v>102</v>
      </c>
      <c r="D47" s="16" t="s">
        <v>69</v>
      </c>
      <c r="E47" s="12" t="s">
        <v>29</v>
      </c>
      <c r="F47" s="16">
        <v>18</v>
      </c>
      <c r="G47" s="16">
        <f t="shared" si="2"/>
        <v>2340</v>
      </c>
      <c r="H47" s="12">
        <v>130</v>
      </c>
      <c r="I47" s="12">
        <v>3500</v>
      </c>
      <c r="J47" s="16" t="s">
        <v>30</v>
      </c>
      <c r="K47" s="16" t="s">
        <v>31</v>
      </c>
      <c r="L47" s="16" t="s">
        <v>23</v>
      </c>
      <c r="M47" s="17">
        <v>3</v>
      </c>
      <c r="N47" s="17"/>
      <c r="O47" s="18">
        <v>100</v>
      </c>
      <c r="P47" s="14">
        <f t="shared" si="3"/>
        <v>300</v>
      </c>
    </row>
    <row r="48" spans="2:16" ht="45" x14ac:dyDescent="0.3">
      <c r="B48" s="11" t="s">
        <v>101</v>
      </c>
      <c r="C48" s="12" t="s">
        <v>102</v>
      </c>
      <c r="D48" s="16" t="s">
        <v>69</v>
      </c>
      <c r="E48" s="12" t="s">
        <v>29</v>
      </c>
      <c r="F48" s="12">
        <v>18</v>
      </c>
      <c r="G48" s="12">
        <f t="shared" si="2"/>
        <v>2340</v>
      </c>
      <c r="H48" s="12">
        <v>130</v>
      </c>
      <c r="I48" s="12">
        <v>3500</v>
      </c>
      <c r="J48" s="12" t="s">
        <v>30</v>
      </c>
      <c r="K48" s="12" t="s">
        <v>22</v>
      </c>
      <c r="L48" s="12" t="s">
        <v>23</v>
      </c>
      <c r="M48" s="13">
        <v>19</v>
      </c>
      <c r="N48" s="13"/>
      <c r="O48" s="14">
        <v>100</v>
      </c>
      <c r="P48" s="14">
        <f t="shared" si="3"/>
        <v>1900</v>
      </c>
    </row>
    <row r="49" spans="2:16" ht="45" x14ac:dyDescent="0.3">
      <c r="B49" s="15" t="s">
        <v>101</v>
      </c>
      <c r="C49" s="16" t="s">
        <v>102</v>
      </c>
      <c r="D49" s="16" t="s">
        <v>69</v>
      </c>
      <c r="E49" s="12" t="s">
        <v>29</v>
      </c>
      <c r="F49" s="16">
        <v>18</v>
      </c>
      <c r="G49" s="16">
        <f t="shared" si="2"/>
        <v>2340</v>
      </c>
      <c r="H49" s="12">
        <v>130</v>
      </c>
      <c r="I49" s="12">
        <v>3500</v>
      </c>
      <c r="J49" s="16" t="s">
        <v>30</v>
      </c>
      <c r="K49" s="16" t="s">
        <v>77</v>
      </c>
      <c r="L49" s="16" t="s">
        <v>23</v>
      </c>
      <c r="M49" s="17">
        <v>23</v>
      </c>
      <c r="N49" s="17"/>
      <c r="O49" s="18">
        <v>100</v>
      </c>
      <c r="P49" s="14">
        <f t="shared" si="3"/>
        <v>2300</v>
      </c>
    </row>
    <row r="50" spans="2:16" ht="45" x14ac:dyDescent="0.3">
      <c r="B50" s="11" t="s">
        <v>103</v>
      </c>
      <c r="C50" s="12" t="s">
        <v>104</v>
      </c>
      <c r="D50" s="12" t="s">
        <v>50</v>
      </c>
      <c r="E50" s="12" t="s">
        <v>29</v>
      </c>
      <c r="F50" s="12">
        <v>18</v>
      </c>
      <c r="G50" s="12">
        <f t="shared" si="2"/>
        <v>1980</v>
      </c>
      <c r="H50" s="12">
        <v>110</v>
      </c>
      <c r="I50" s="12">
        <v>4000</v>
      </c>
      <c r="J50" s="12" t="s">
        <v>30</v>
      </c>
      <c r="K50" s="12" t="s">
        <v>105</v>
      </c>
      <c r="L50" s="12" t="s">
        <v>23</v>
      </c>
      <c r="M50" s="13">
        <v>14</v>
      </c>
      <c r="N50" s="13"/>
      <c r="O50" s="14">
        <v>100</v>
      </c>
      <c r="P50" s="14">
        <f t="shared" si="3"/>
        <v>1400</v>
      </c>
    </row>
    <row r="51" spans="2:16" ht="45" x14ac:dyDescent="0.3">
      <c r="B51" s="11" t="s">
        <v>106</v>
      </c>
      <c r="C51" s="12" t="s">
        <v>104</v>
      </c>
      <c r="D51" s="12" t="s">
        <v>50</v>
      </c>
      <c r="E51" s="12" t="s">
        <v>29</v>
      </c>
      <c r="F51" s="12">
        <v>18</v>
      </c>
      <c r="G51" s="12">
        <f t="shared" si="2"/>
        <v>1980</v>
      </c>
      <c r="H51" s="12">
        <v>110</v>
      </c>
      <c r="I51" s="12">
        <v>4000</v>
      </c>
      <c r="J51" s="12" t="s">
        <v>30</v>
      </c>
      <c r="K51" s="12" t="s">
        <v>22</v>
      </c>
      <c r="L51" s="12" t="s">
        <v>23</v>
      </c>
      <c r="M51" s="13">
        <v>5</v>
      </c>
      <c r="N51" s="13"/>
      <c r="O51" s="14">
        <v>100</v>
      </c>
      <c r="P51" s="14">
        <f t="shared" si="3"/>
        <v>500</v>
      </c>
    </row>
    <row r="52" spans="2:16" ht="45" x14ac:dyDescent="0.3">
      <c r="B52" s="15" t="s">
        <v>107</v>
      </c>
      <c r="C52" s="16" t="s">
        <v>108</v>
      </c>
      <c r="D52" s="16" t="s">
        <v>69</v>
      </c>
      <c r="E52" s="16" t="s">
        <v>29</v>
      </c>
      <c r="F52" s="16">
        <v>18</v>
      </c>
      <c r="G52" s="16">
        <f t="shared" si="2"/>
        <v>3150</v>
      </c>
      <c r="H52" s="12">
        <v>175</v>
      </c>
      <c r="I52" s="12">
        <v>6000</v>
      </c>
      <c r="J52" s="16" t="s">
        <v>30</v>
      </c>
      <c r="K52" s="16" t="s">
        <v>31</v>
      </c>
      <c r="L52" s="16" t="s">
        <v>23</v>
      </c>
      <c r="M52" s="17">
        <v>10</v>
      </c>
      <c r="N52" s="17"/>
      <c r="O52" s="18">
        <v>118.06</v>
      </c>
      <c r="P52" s="14">
        <f t="shared" si="3"/>
        <v>1180.5999999999999</v>
      </c>
    </row>
    <row r="53" spans="2:16" ht="45" x14ac:dyDescent="0.3">
      <c r="B53" s="11" t="s">
        <v>109</v>
      </c>
      <c r="C53" s="12" t="s">
        <v>110</v>
      </c>
      <c r="D53" s="12" t="s">
        <v>50</v>
      </c>
      <c r="E53" s="12" t="s">
        <v>29</v>
      </c>
      <c r="F53" s="12">
        <v>18</v>
      </c>
      <c r="G53" s="12">
        <f t="shared" si="2"/>
        <v>2340</v>
      </c>
      <c r="H53" s="12">
        <v>130</v>
      </c>
      <c r="I53" s="12">
        <v>4000</v>
      </c>
      <c r="J53" s="12" t="s">
        <v>30</v>
      </c>
      <c r="K53" s="12" t="s">
        <v>105</v>
      </c>
      <c r="L53" s="12" t="s">
        <v>23</v>
      </c>
      <c r="M53" s="13">
        <v>30</v>
      </c>
      <c r="N53" s="13"/>
      <c r="O53" s="14">
        <v>100</v>
      </c>
      <c r="P53" s="14">
        <f t="shared" si="3"/>
        <v>3000</v>
      </c>
    </row>
    <row r="54" spans="2:16" ht="45" x14ac:dyDescent="0.3">
      <c r="B54" s="15" t="s">
        <v>111</v>
      </c>
      <c r="C54" s="16" t="s">
        <v>112</v>
      </c>
      <c r="D54" s="12" t="s">
        <v>50</v>
      </c>
      <c r="E54" s="12" t="s">
        <v>29</v>
      </c>
      <c r="F54" s="16">
        <v>20</v>
      </c>
      <c r="G54" s="16">
        <f t="shared" si="2"/>
        <v>2600</v>
      </c>
      <c r="H54" s="12">
        <v>130</v>
      </c>
      <c r="I54" s="12">
        <v>3000</v>
      </c>
      <c r="J54" s="16" t="s">
        <v>30</v>
      </c>
      <c r="K54" s="16" t="s">
        <v>113</v>
      </c>
      <c r="L54" s="16" t="s">
        <v>23</v>
      </c>
      <c r="M54" s="17">
        <v>2</v>
      </c>
      <c r="N54" s="17"/>
      <c r="O54" s="18">
        <v>100</v>
      </c>
      <c r="P54" s="14">
        <f t="shared" si="3"/>
        <v>200</v>
      </c>
    </row>
    <row r="55" spans="2:16" ht="45" x14ac:dyDescent="0.3">
      <c r="B55" s="11" t="s">
        <v>114</v>
      </c>
      <c r="C55" s="12" t="s">
        <v>115</v>
      </c>
      <c r="D55" s="12" t="s">
        <v>50</v>
      </c>
      <c r="E55" s="12" t="s">
        <v>29</v>
      </c>
      <c r="F55" s="12">
        <v>20</v>
      </c>
      <c r="G55" s="12">
        <f t="shared" si="2"/>
        <v>2600</v>
      </c>
      <c r="H55" s="12">
        <v>130</v>
      </c>
      <c r="I55" s="12">
        <v>4000</v>
      </c>
      <c r="J55" s="12" t="s">
        <v>30</v>
      </c>
      <c r="K55" s="12" t="s">
        <v>44</v>
      </c>
      <c r="L55" s="12" t="s">
        <v>23</v>
      </c>
      <c r="M55" s="13">
        <v>66</v>
      </c>
      <c r="N55" s="13"/>
      <c r="O55" s="14">
        <v>100</v>
      </c>
      <c r="P55" s="14">
        <f t="shared" si="3"/>
        <v>6600</v>
      </c>
    </row>
    <row r="56" spans="2:16" ht="45" x14ac:dyDescent="0.3">
      <c r="B56" s="15" t="s">
        <v>116</v>
      </c>
      <c r="C56" s="16" t="s">
        <v>117</v>
      </c>
      <c r="D56" s="12" t="s">
        <v>50</v>
      </c>
      <c r="E56" s="12" t="s">
        <v>29</v>
      </c>
      <c r="F56" s="16">
        <v>25</v>
      </c>
      <c r="G56" s="16">
        <f t="shared" si="2"/>
        <v>3250</v>
      </c>
      <c r="H56" s="12">
        <v>130</v>
      </c>
      <c r="I56" s="12">
        <v>4000</v>
      </c>
      <c r="J56" s="16" t="s">
        <v>30</v>
      </c>
      <c r="K56" s="16" t="s">
        <v>77</v>
      </c>
      <c r="L56" s="16" t="s">
        <v>23</v>
      </c>
      <c r="M56" s="17">
        <v>33</v>
      </c>
      <c r="N56" s="17"/>
      <c r="O56" s="18">
        <v>100</v>
      </c>
      <c r="P56" s="14">
        <f t="shared" si="3"/>
        <v>3300</v>
      </c>
    </row>
    <row r="57" spans="2:16" ht="45" x14ac:dyDescent="0.3">
      <c r="B57" s="11" t="s">
        <v>116</v>
      </c>
      <c r="C57" s="12" t="s">
        <v>117</v>
      </c>
      <c r="D57" s="12" t="s">
        <v>50</v>
      </c>
      <c r="E57" s="12" t="s">
        <v>29</v>
      </c>
      <c r="F57" s="12">
        <v>25</v>
      </c>
      <c r="G57" s="12">
        <f t="shared" si="2"/>
        <v>3250</v>
      </c>
      <c r="H57" s="12">
        <v>130</v>
      </c>
      <c r="I57" s="12">
        <v>4000</v>
      </c>
      <c r="J57" s="12" t="s">
        <v>30</v>
      </c>
      <c r="K57" s="16" t="s">
        <v>105</v>
      </c>
      <c r="L57" s="12" t="s">
        <v>23</v>
      </c>
      <c r="M57" s="13">
        <v>24</v>
      </c>
      <c r="N57" s="13"/>
      <c r="O57" s="14">
        <v>100</v>
      </c>
      <c r="P57" s="14">
        <f t="shared" si="3"/>
        <v>2400</v>
      </c>
    </row>
    <row r="58" spans="2:16" ht="45" x14ac:dyDescent="0.3">
      <c r="B58" s="15" t="s">
        <v>116</v>
      </c>
      <c r="C58" s="16" t="s">
        <v>117</v>
      </c>
      <c r="D58" s="12" t="s">
        <v>50</v>
      </c>
      <c r="E58" s="12" t="s">
        <v>29</v>
      </c>
      <c r="F58" s="16">
        <v>25</v>
      </c>
      <c r="G58" s="16">
        <f t="shared" si="2"/>
        <v>3250</v>
      </c>
      <c r="H58" s="12">
        <v>130</v>
      </c>
      <c r="I58" s="12">
        <v>4000</v>
      </c>
      <c r="J58" s="12" t="s">
        <v>30</v>
      </c>
      <c r="K58" s="12" t="s">
        <v>105</v>
      </c>
      <c r="L58" s="16" t="s">
        <v>23</v>
      </c>
      <c r="M58" s="17">
        <v>25</v>
      </c>
      <c r="N58" s="17"/>
      <c r="O58" s="18">
        <v>100</v>
      </c>
      <c r="P58" s="14">
        <f t="shared" si="3"/>
        <v>2500</v>
      </c>
    </row>
    <row r="59" spans="2:16" ht="45" x14ac:dyDescent="0.3">
      <c r="B59" s="11" t="s">
        <v>118</v>
      </c>
      <c r="C59" s="12" t="s">
        <v>119</v>
      </c>
      <c r="D59" s="12" t="s">
        <v>50</v>
      </c>
      <c r="E59" s="12" t="s">
        <v>29</v>
      </c>
      <c r="F59" s="12">
        <v>25</v>
      </c>
      <c r="G59" s="12">
        <f t="shared" si="2"/>
        <v>2750</v>
      </c>
      <c r="H59" s="12">
        <v>110</v>
      </c>
      <c r="I59" s="12">
        <v>4000</v>
      </c>
      <c r="J59" s="12" t="s">
        <v>30</v>
      </c>
      <c r="K59" s="16" t="s">
        <v>31</v>
      </c>
      <c r="L59" s="12" t="s">
        <v>23</v>
      </c>
      <c r="M59" s="13">
        <v>3</v>
      </c>
      <c r="N59" s="13"/>
      <c r="O59" s="14">
        <v>100</v>
      </c>
      <c r="P59" s="14">
        <f t="shared" si="3"/>
        <v>300</v>
      </c>
    </row>
    <row r="60" spans="2:16" ht="45" x14ac:dyDescent="0.3">
      <c r="B60" s="11" t="s">
        <v>120</v>
      </c>
      <c r="C60" s="12" t="s">
        <v>121</v>
      </c>
      <c r="D60" s="12" t="s">
        <v>50</v>
      </c>
      <c r="E60" s="12" t="s">
        <v>29</v>
      </c>
      <c r="F60" s="12">
        <v>25</v>
      </c>
      <c r="G60" s="12">
        <f t="shared" ref="G60:G78" si="4">F60*H60</f>
        <v>4000</v>
      </c>
      <c r="H60" s="12">
        <v>160</v>
      </c>
      <c r="I60" s="12">
        <v>3500</v>
      </c>
      <c r="J60" s="12" t="s">
        <v>30</v>
      </c>
      <c r="K60" s="12" t="s">
        <v>44</v>
      </c>
      <c r="L60" s="12" t="s">
        <v>23</v>
      </c>
      <c r="M60" s="13">
        <v>46</v>
      </c>
      <c r="N60" s="13"/>
      <c r="O60" s="14">
        <v>140</v>
      </c>
      <c r="P60" s="14">
        <f t="shared" si="3"/>
        <v>6440</v>
      </c>
    </row>
    <row r="61" spans="2:16" ht="45" x14ac:dyDescent="0.3">
      <c r="B61" s="11" t="s">
        <v>122</v>
      </c>
      <c r="C61" s="12" t="s">
        <v>123</v>
      </c>
      <c r="D61" s="12" t="s">
        <v>50</v>
      </c>
      <c r="E61" s="12" t="s">
        <v>29</v>
      </c>
      <c r="F61" s="12">
        <v>25</v>
      </c>
      <c r="G61" s="12">
        <f t="shared" si="4"/>
        <v>4375</v>
      </c>
      <c r="H61" s="12">
        <v>175</v>
      </c>
      <c r="I61" s="12">
        <v>4000</v>
      </c>
      <c r="J61" s="12" t="s">
        <v>30</v>
      </c>
      <c r="K61" s="12" t="s">
        <v>22</v>
      </c>
      <c r="L61" s="12" t="s">
        <v>23</v>
      </c>
      <c r="M61" s="13">
        <v>18</v>
      </c>
      <c r="N61" s="13"/>
      <c r="O61" s="14">
        <v>140</v>
      </c>
      <c r="P61" s="14">
        <f t="shared" si="3"/>
        <v>2520</v>
      </c>
    </row>
    <row r="62" spans="2:16" ht="45" x14ac:dyDescent="0.3">
      <c r="B62" s="11" t="s">
        <v>124</v>
      </c>
      <c r="C62" s="12" t="s">
        <v>123</v>
      </c>
      <c r="D62" s="12" t="s">
        <v>50</v>
      </c>
      <c r="E62" s="12" t="s">
        <v>29</v>
      </c>
      <c r="F62" s="12">
        <v>25</v>
      </c>
      <c r="G62" s="12">
        <f t="shared" si="4"/>
        <v>3250</v>
      </c>
      <c r="H62" s="12">
        <v>130</v>
      </c>
      <c r="I62" s="12">
        <v>4000</v>
      </c>
      <c r="J62" s="12" t="s">
        <v>30</v>
      </c>
      <c r="K62" s="12" t="s">
        <v>22</v>
      </c>
      <c r="L62" s="12" t="s">
        <v>23</v>
      </c>
      <c r="M62" s="13">
        <v>13</v>
      </c>
      <c r="N62" s="13"/>
      <c r="O62" s="14">
        <v>140</v>
      </c>
      <c r="P62" s="14">
        <f t="shared" si="3"/>
        <v>1820</v>
      </c>
    </row>
    <row r="63" spans="2:16" ht="45" x14ac:dyDescent="0.3">
      <c r="B63" s="11" t="s">
        <v>125</v>
      </c>
      <c r="C63" s="12" t="s">
        <v>117</v>
      </c>
      <c r="D63" s="12" t="s">
        <v>50</v>
      </c>
      <c r="E63" s="12" t="s">
        <v>29</v>
      </c>
      <c r="F63" s="12">
        <v>25</v>
      </c>
      <c r="G63" s="12">
        <f t="shared" si="4"/>
        <v>3250</v>
      </c>
      <c r="H63" s="12">
        <v>130</v>
      </c>
      <c r="I63" s="12">
        <v>4000</v>
      </c>
      <c r="J63" s="12" t="s">
        <v>30</v>
      </c>
      <c r="K63" s="12" t="s">
        <v>44</v>
      </c>
      <c r="L63" s="12" t="s">
        <v>23</v>
      </c>
      <c r="M63" s="13">
        <v>20</v>
      </c>
      <c r="N63" s="13"/>
      <c r="O63" s="14">
        <v>140</v>
      </c>
      <c r="P63" s="14">
        <f t="shared" si="3"/>
        <v>2800</v>
      </c>
    </row>
    <row r="64" spans="2:16" ht="45" x14ac:dyDescent="0.3">
      <c r="B64" s="15" t="s">
        <v>126</v>
      </c>
      <c r="C64" s="16" t="s">
        <v>127</v>
      </c>
      <c r="D64" s="12" t="s">
        <v>50</v>
      </c>
      <c r="E64" s="12" t="s">
        <v>29</v>
      </c>
      <c r="F64" s="16">
        <v>25</v>
      </c>
      <c r="G64" s="16">
        <f t="shared" si="4"/>
        <v>4375</v>
      </c>
      <c r="H64" s="12">
        <v>175</v>
      </c>
      <c r="I64" s="12">
        <v>3000</v>
      </c>
      <c r="J64" s="16" t="s">
        <v>30</v>
      </c>
      <c r="K64" s="16" t="s">
        <v>31</v>
      </c>
      <c r="L64" s="16" t="s">
        <v>23</v>
      </c>
      <c r="M64" s="17">
        <v>32</v>
      </c>
      <c r="N64" s="17"/>
      <c r="O64" s="18">
        <v>140</v>
      </c>
      <c r="P64" s="14">
        <f t="shared" si="3"/>
        <v>4480</v>
      </c>
    </row>
    <row r="65" spans="2:16" ht="45" x14ac:dyDescent="0.3">
      <c r="B65" s="15" t="s">
        <v>128</v>
      </c>
      <c r="C65" s="16" t="s">
        <v>123</v>
      </c>
      <c r="D65" s="12" t="s">
        <v>50</v>
      </c>
      <c r="E65" s="12" t="s">
        <v>29</v>
      </c>
      <c r="F65" s="16">
        <v>25</v>
      </c>
      <c r="G65" s="16">
        <f t="shared" si="4"/>
        <v>4375</v>
      </c>
      <c r="H65" s="12">
        <v>175</v>
      </c>
      <c r="I65" s="12">
        <v>4000</v>
      </c>
      <c r="J65" s="16" t="s">
        <v>30</v>
      </c>
      <c r="K65" s="16" t="s">
        <v>31</v>
      </c>
      <c r="L65" s="16" t="s">
        <v>23</v>
      </c>
      <c r="M65" s="17">
        <v>107</v>
      </c>
      <c r="N65" s="17"/>
      <c r="O65" s="18">
        <v>140</v>
      </c>
      <c r="P65" s="14">
        <f t="shared" si="3"/>
        <v>14980</v>
      </c>
    </row>
    <row r="66" spans="2:16" ht="60" x14ac:dyDescent="0.3">
      <c r="B66" s="11" t="s">
        <v>129</v>
      </c>
      <c r="C66" s="12" t="s">
        <v>130</v>
      </c>
      <c r="D66" s="12" t="s">
        <v>50</v>
      </c>
      <c r="E66" s="12" t="s">
        <v>43</v>
      </c>
      <c r="F66" s="12">
        <v>20</v>
      </c>
      <c r="G66" s="12">
        <f t="shared" si="4"/>
        <v>3500</v>
      </c>
      <c r="H66" s="12">
        <v>175</v>
      </c>
      <c r="I66" s="12">
        <v>3500</v>
      </c>
      <c r="J66" s="12" t="s">
        <v>30</v>
      </c>
      <c r="K66" s="12" t="s">
        <v>44</v>
      </c>
      <c r="L66" s="12" t="s">
        <v>23</v>
      </c>
      <c r="M66" s="13">
        <v>27</v>
      </c>
      <c r="N66" s="13"/>
      <c r="O66" s="14">
        <v>140</v>
      </c>
      <c r="P66" s="14">
        <f t="shared" si="3"/>
        <v>3780</v>
      </c>
    </row>
    <row r="67" spans="2:16" ht="45" x14ac:dyDescent="0.3">
      <c r="B67" s="11" t="s">
        <v>131</v>
      </c>
      <c r="C67" s="12" t="s">
        <v>132</v>
      </c>
      <c r="D67" s="12" t="s">
        <v>50</v>
      </c>
      <c r="E67" s="12" t="s">
        <v>43</v>
      </c>
      <c r="F67" s="12">
        <v>22</v>
      </c>
      <c r="G67" s="12">
        <f t="shared" si="4"/>
        <v>2860</v>
      </c>
      <c r="H67" s="12">
        <v>130</v>
      </c>
      <c r="I67" s="12">
        <v>4000</v>
      </c>
      <c r="J67" s="12" t="s">
        <v>30</v>
      </c>
      <c r="K67" s="16" t="s">
        <v>105</v>
      </c>
      <c r="L67" s="12" t="s">
        <v>23</v>
      </c>
      <c r="M67" s="13">
        <v>120</v>
      </c>
      <c r="N67" s="13"/>
      <c r="O67" s="14">
        <v>100</v>
      </c>
      <c r="P67" s="14">
        <f t="shared" si="3"/>
        <v>12000</v>
      </c>
    </row>
    <row r="68" spans="2:16" ht="45" x14ac:dyDescent="0.3">
      <c r="B68" s="15" t="s">
        <v>133</v>
      </c>
      <c r="C68" s="16" t="s">
        <v>134</v>
      </c>
      <c r="D68" s="12" t="s">
        <v>50</v>
      </c>
      <c r="E68" s="12" t="s">
        <v>43</v>
      </c>
      <c r="F68" s="16">
        <v>25</v>
      </c>
      <c r="G68" s="16">
        <f t="shared" si="4"/>
        <v>4375</v>
      </c>
      <c r="H68" s="12">
        <v>175</v>
      </c>
      <c r="I68" s="12">
        <v>4000</v>
      </c>
      <c r="J68" s="16" t="s">
        <v>30</v>
      </c>
      <c r="K68" s="16" t="s">
        <v>105</v>
      </c>
      <c r="L68" s="16" t="s">
        <v>23</v>
      </c>
      <c r="M68" s="17">
        <v>199</v>
      </c>
      <c r="N68" s="17"/>
      <c r="O68" s="18">
        <v>120</v>
      </c>
      <c r="P68" s="14">
        <f t="shared" si="3"/>
        <v>23880</v>
      </c>
    </row>
    <row r="69" spans="2:16" ht="45" x14ac:dyDescent="0.3">
      <c r="B69" s="15" t="s">
        <v>135</v>
      </c>
      <c r="C69" s="16" t="s">
        <v>136</v>
      </c>
      <c r="D69" s="12" t="s">
        <v>50</v>
      </c>
      <c r="E69" s="12" t="s">
        <v>43</v>
      </c>
      <c r="F69" s="16">
        <v>25</v>
      </c>
      <c r="G69" s="16">
        <f t="shared" si="4"/>
        <v>3250</v>
      </c>
      <c r="H69" s="12">
        <v>130</v>
      </c>
      <c r="I69" s="12">
        <v>4000</v>
      </c>
      <c r="J69" s="12" t="s">
        <v>30</v>
      </c>
      <c r="K69" s="12" t="s">
        <v>105</v>
      </c>
      <c r="L69" s="16" t="s">
        <v>23</v>
      </c>
      <c r="M69" s="17">
        <v>23</v>
      </c>
      <c r="N69" s="17"/>
      <c r="O69" s="18">
        <v>120</v>
      </c>
      <c r="P69" s="14">
        <f t="shared" ref="P69:P100" si="5">M69*O69</f>
        <v>2760</v>
      </c>
    </row>
    <row r="70" spans="2:16" ht="45" x14ac:dyDescent="0.3">
      <c r="B70" s="15" t="s">
        <v>137</v>
      </c>
      <c r="C70" s="16" t="s">
        <v>138</v>
      </c>
      <c r="D70" s="16" t="s">
        <v>50</v>
      </c>
      <c r="E70" s="16" t="s">
        <v>43</v>
      </c>
      <c r="F70" s="16">
        <v>25</v>
      </c>
      <c r="G70" s="16">
        <f t="shared" si="4"/>
        <v>4000</v>
      </c>
      <c r="H70" s="16">
        <v>160</v>
      </c>
      <c r="I70" s="12">
        <v>4000</v>
      </c>
      <c r="J70" s="16" t="s">
        <v>30</v>
      </c>
      <c r="K70" s="16" t="s">
        <v>34</v>
      </c>
      <c r="L70" s="16" t="s">
        <v>23</v>
      </c>
      <c r="M70" s="17">
        <v>489</v>
      </c>
      <c r="N70" s="17"/>
      <c r="O70" s="18">
        <v>106.99</v>
      </c>
      <c r="P70" s="14">
        <f t="shared" si="5"/>
        <v>52318.11</v>
      </c>
    </row>
    <row r="71" spans="2:16" ht="45" x14ac:dyDescent="0.3">
      <c r="B71" s="15" t="s">
        <v>137</v>
      </c>
      <c r="C71" s="16" t="s">
        <v>138</v>
      </c>
      <c r="D71" s="16" t="s">
        <v>50</v>
      </c>
      <c r="E71" s="16" t="s">
        <v>43</v>
      </c>
      <c r="F71" s="16">
        <v>25</v>
      </c>
      <c r="G71" s="16">
        <f t="shared" si="4"/>
        <v>4000</v>
      </c>
      <c r="H71" s="16">
        <v>160</v>
      </c>
      <c r="I71" s="12">
        <v>4000</v>
      </c>
      <c r="J71" s="16" t="s">
        <v>30</v>
      </c>
      <c r="K71" s="16" t="s">
        <v>26</v>
      </c>
      <c r="L71" s="16" t="s">
        <v>23</v>
      </c>
      <c r="M71" s="17">
        <v>50</v>
      </c>
      <c r="N71" s="17"/>
      <c r="O71" s="18">
        <v>106.99</v>
      </c>
      <c r="P71" s="14">
        <f t="shared" si="5"/>
        <v>5349.5</v>
      </c>
    </row>
    <row r="72" spans="2:16" ht="45" x14ac:dyDescent="0.3">
      <c r="B72" s="11" t="s">
        <v>139</v>
      </c>
      <c r="C72" s="12" t="s">
        <v>140</v>
      </c>
      <c r="D72" s="16" t="s">
        <v>69</v>
      </c>
      <c r="E72" s="12" t="s">
        <v>43</v>
      </c>
      <c r="F72" s="12">
        <v>25</v>
      </c>
      <c r="G72" s="12">
        <f t="shared" si="4"/>
        <v>3250</v>
      </c>
      <c r="H72" s="12">
        <v>130</v>
      </c>
      <c r="I72" s="12">
        <v>4000</v>
      </c>
      <c r="J72" s="12" t="s">
        <v>30</v>
      </c>
      <c r="K72" s="12" t="s">
        <v>105</v>
      </c>
      <c r="L72" s="12" t="s">
        <v>23</v>
      </c>
      <c r="M72" s="13">
        <v>4</v>
      </c>
      <c r="N72" s="13"/>
      <c r="O72" s="14">
        <v>120</v>
      </c>
      <c r="P72" s="14">
        <f t="shared" si="5"/>
        <v>480</v>
      </c>
    </row>
    <row r="73" spans="2:16" ht="45" x14ac:dyDescent="0.3">
      <c r="B73" s="15" t="s">
        <v>141</v>
      </c>
      <c r="C73" s="16" t="s">
        <v>142</v>
      </c>
      <c r="D73" s="16" t="s">
        <v>69</v>
      </c>
      <c r="E73" s="12" t="s">
        <v>43</v>
      </c>
      <c r="F73" s="16">
        <v>25</v>
      </c>
      <c r="G73" s="16">
        <f t="shared" si="4"/>
        <v>4375</v>
      </c>
      <c r="H73" s="12">
        <v>175</v>
      </c>
      <c r="I73" s="12">
        <v>4000</v>
      </c>
      <c r="J73" s="16" t="s">
        <v>30</v>
      </c>
      <c r="K73" s="16" t="s">
        <v>22</v>
      </c>
      <c r="L73" s="16" t="s">
        <v>23</v>
      </c>
      <c r="M73" s="17">
        <v>0</v>
      </c>
      <c r="N73" s="17"/>
      <c r="O73" s="18">
        <v>120</v>
      </c>
      <c r="P73" s="14">
        <f t="shared" si="5"/>
        <v>0</v>
      </c>
    </row>
    <row r="74" spans="2:16" ht="45" x14ac:dyDescent="0.3">
      <c r="B74" s="15" t="s">
        <v>143</v>
      </c>
      <c r="C74" s="16" t="s">
        <v>144</v>
      </c>
      <c r="D74" s="16" t="s">
        <v>69</v>
      </c>
      <c r="E74" s="16" t="s">
        <v>43</v>
      </c>
      <c r="F74" s="16">
        <v>25</v>
      </c>
      <c r="G74" s="16">
        <f t="shared" si="4"/>
        <v>4000</v>
      </c>
      <c r="H74" s="12">
        <v>160</v>
      </c>
      <c r="I74" s="12">
        <v>4000</v>
      </c>
      <c r="J74" s="16" t="s">
        <v>21</v>
      </c>
      <c r="K74" s="16" t="s">
        <v>74</v>
      </c>
      <c r="L74" s="16" t="s">
        <v>23</v>
      </c>
      <c r="M74" s="17">
        <v>0</v>
      </c>
      <c r="N74" s="17"/>
      <c r="O74" s="18">
        <v>96</v>
      </c>
      <c r="P74" s="14">
        <f t="shared" si="5"/>
        <v>0</v>
      </c>
    </row>
    <row r="75" spans="2:16" ht="45" x14ac:dyDescent="0.3">
      <c r="B75" s="15" t="s">
        <v>143</v>
      </c>
      <c r="C75" s="16" t="s">
        <v>145</v>
      </c>
      <c r="D75" s="16" t="s">
        <v>69</v>
      </c>
      <c r="E75" s="12" t="s">
        <v>43</v>
      </c>
      <c r="F75" s="16">
        <v>25</v>
      </c>
      <c r="G75" s="16">
        <f t="shared" si="4"/>
        <v>4000</v>
      </c>
      <c r="H75" s="12">
        <v>160</v>
      </c>
      <c r="I75" s="12">
        <v>4000</v>
      </c>
      <c r="J75" s="16" t="s">
        <v>30</v>
      </c>
      <c r="K75" s="16" t="s">
        <v>26</v>
      </c>
      <c r="L75" s="16" t="s">
        <v>23</v>
      </c>
      <c r="M75" s="17">
        <v>0</v>
      </c>
      <c r="N75" s="17"/>
      <c r="O75" s="18">
        <v>116.43</v>
      </c>
      <c r="P75" s="14">
        <f t="shared" si="5"/>
        <v>0</v>
      </c>
    </row>
    <row r="76" spans="2:16" ht="45" x14ac:dyDescent="0.3">
      <c r="B76" s="15" t="s">
        <v>143</v>
      </c>
      <c r="C76" s="16" t="s">
        <v>146</v>
      </c>
      <c r="D76" s="16" t="s">
        <v>69</v>
      </c>
      <c r="E76" s="16" t="s">
        <v>43</v>
      </c>
      <c r="F76" s="16">
        <v>25</v>
      </c>
      <c r="G76" s="16">
        <f t="shared" si="4"/>
        <v>4000</v>
      </c>
      <c r="H76" s="16">
        <v>160</v>
      </c>
      <c r="I76" s="12">
        <v>4000</v>
      </c>
      <c r="J76" s="16" t="s">
        <v>30</v>
      </c>
      <c r="K76" s="16" t="s">
        <v>26</v>
      </c>
      <c r="L76" s="16" t="s">
        <v>23</v>
      </c>
      <c r="M76" s="17">
        <v>0</v>
      </c>
      <c r="N76" s="17"/>
      <c r="O76" s="18">
        <v>106.99</v>
      </c>
      <c r="P76" s="14">
        <f t="shared" si="5"/>
        <v>0</v>
      </c>
    </row>
    <row r="77" spans="2:16" ht="45" x14ac:dyDescent="0.3">
      <c r="B77" s="11" t="s">
        <v>143</v>
      </c>
      <c r="C77" s="12" t="s">
        <v>145</v>
      </c>
      <c r="D77" s="16" t="s">
        <v>69</v>
      </c>
      <c r="E77" s="12" t="s">
        <v>43</v>
      </c>
      <c r="F77" s="12">
        <v>25</v>
      </c>
      <c r="G77" s="12">
        <f t="shared" si="4"/>
        <v>4000</v>
      </c>
      <c r="H77" s="12">
        <v>160</v>
      </c>
      <c r="I77" s="12">
        <v>4000</v>
      </c>
      <c r="J77" s="12" t="s">
        <v>30</v>
      </c>
      <c r="K77" s="16" t="s">
        <v>105</v>
      </c>
      <c r="L77" s="12" t="s">
        <v>23</v>
      </c>
      <c r="M77" s="13">
        <v>0</v>
      </c>
      <c r="N77" s="13"/>
      <c r="O77" s="14">
        <v>116.43</v>
      </c>
      <c r="P77" s="14">
        <f t="shared" si="5"/>
        <v>0</v>
      </c>
    </row>
    <row r="78" spans="2:16" ht="45" x14ac:dyDescent="0.3">
      <c r="B78" s="15" t="s">
        <v>147</v>
      </c>
      <c r="C78" s="16" t="s">
        <v>148</v>
      </c>
      <c r="D78" s="12" t="s">
        <v>50</v>
      </c>
      <c r="E78" s="12" t="s">
        <v>43</v>
      </c>
      <c r="F78" s="16">
        <v>25</v>
      </c>
      <c r="G78" s="16">
        <f t="shared" si="4"/>
        <v>3250</v>
      </c>
      <c r="H78" s="12">
        <v>130</v>
      </c>
      <c r="I78" s="12">
        <v>3000</v>
      </c>
      <c r="J78" s="16" t="s">
        <v>21</v>
      </c>
      <c r="K78" s="16" t="s">
        <v>74</v>
      </c>
      <c r="L78" s="16" t="s">
        <v>23</v>
      </c>
      <c r="M78" s="17">
        <f>25</f>
        <v>25</v>
      </c>
      <c r="N78" s="17" t="s">
        <v>149</v>
      </c>
      <c r="O78" s="18">
        <v>120</v>
      </c>
      <c r="P78" s="14">
        <f t="shared" si="5"/>
        <v>3000</v>
      </c>
    </row>
    <row r="79" spans="2:16" ht="45" x14ac:dyDescent="0.3">
      <c r="B79" s="15" t="s">
        <v>226</v>
      </c>
      <c r="C79" s="16" t="s">
        <v>227</v>
      </c>
      <c r="D79" s="16" t="s">
        <v>50</v>
      </c>
      <c r="E79" s="16" t="s">
        <v>43</v>
      </c>
      <c r="F79" s="16">
        <v>25</v>
      </c>
      <c r="G79" s="16">
        <v>4000</v>
      </c>
      <c r="H79" s="16">
        <v>160</v>
      </c>
      <c r="I79" s="25">
        <v>3000</v>
      </c>
      <c r="J79" s="16" t="s">
        <v>21</v>
      </c>
      <c r="K79" s="16" t="s">
        <v>74</v>
      </c>
      <c r="L79" s="16" t="s">
        <v>23</v>
      </c>
      <c r="M79" s="17">
        <v>57</v>
      </c>
      <c r="N79" s="17" t="s">
        <v>220</v>
      </c>
      <c r="O79" s="18">
        <v>100</v>
      </c>
      <c r="P79" s="14">
        <f t="shared" si="5"/>
        <v>5700</v>
      </c>
    </row>
    <row r="80" spans="2:16" ht="45" x14ac:dyDescent="0.3">
      <c r="B80" s="11" t="s">
        <v>153</v>
      </c>
      <c r="C80" s="12" t="s">
        <v>154</v>
      </c>
      <c r="D80" s="16" t="s">
        <v>69</v>
      </c>
      <c r="E80" s="12" t="s">
        <v>43</v>
      </c>
      <c r="F80" s="12">
        <v>25</v>
      </c>
      <c r="G80" s="12">
        <f>F80*H80</f>
        <v>4000</v>
      </c>
      <c r="H80" s="12">
        <v>160</v>
      </c>
      <c r="I80" s="12">
        <v>3000</v>
      </c>
      <c r="J80" s="12" t="s">
        <v>30</v>
      </c>
      <c r="K80" s="12" t="s">
        <v>113</v>
      </c>
      <c r="L80" s="12" t="s">
        <v>23</v>
      </c>
      <c r="M80" s="13">
        <v>187</v>
      </c>
      <c r="N80" s="13"/>
      <c r="O80" s="14">
        <v>100</v>
      </c>
      <c r="P80" s="14">
        <f t="shared" si="5"/>
        <v>18700</v>
      </c>
    </row>
    <row r="81" spans="2:16" ht="60" x14ac:dyDescent="0.3">
      <c r="B81" s="15" t="s">
        <v>150</v>
      </c>
      <c r="C81" s="16" t="s">
        <v>151</v>
      </c>
      <c r="D81" s="16" t="s">
        <v>69</v>
      </c>
      <c r="E81" s="12" t="s">
        <v>43</v>
      </c>
      <c r="F81" s="16">
        <v>25</v>
      </c>
      <c r="G81" s="16">
        <f>F81*H81</f>
        <v>4000</v>
      </c>
      <c r="H81" s="12">
        <v>160</v>
      </c>
      <c r="I81" s="12">
        <v>3000</v>
      </c>
      <c r="J81" s="16" t="s">
        <v>30</v>
      </c>
      <c r="K81" s="16" t="s">
        <v>26</v>
      </c>
      <c r="L81" s="16" t="s">
        <v>23</v>
      </c>
      <c r="M81" s="17">
        <v>19</v>
      </c>
      <c r="N81" s="17" t="s">
        <v>152</v>
      </c>
      <c r="O81" s="18">
        <v>100</v>
      </c>
      <c r="P81" s="14">
        <f t="shared" si="5"/>
        <v>1900</v>
      </c>
    </row>
    <row r="82" spans="2:16" ht="45" x14ac:dyDescent="0.3">
      <c r="B82" s="15" t="s">
        <v>221</v>
      </c>
      <c r="C82" s="16" t="s">
        <v>222</v>
      </c>
      <c r="D82" s="16" t="s">
        <v>50</v>
      </c>
      <c r="E82" s="16" t="s">
        <v>43</v>
      </c>
      <c r="F82" s="16">
        <v>25</v>
      </c>
      <c r="G82" s="16">
        <v>3250</v>
      </c>
      <c r="H82" s="16">
        <v>130</v>
      </c>
      <c r="I82" s="25">
        <v>3500</v>
      </c>
      <c r="J82" s="16" t="s">
        <v>30</v>
      </c>
      <c r="K82" s="16" t="s">
        <v>26</v>
      </c>
      <c r="L82" s="16" t="s">
        <v>23</v>
      </c>
      <c r="M82" s="17">
        <v>6</v>
      </c>
      <c r="N82" s="17" t="s">
        <v>149</v>
      </c>
      <c r="O82" s="18">
        <v>100</v>
      </c>
      <c r="P82" s="14">
        <f t="shared" si="5"/>
        <v>600</v>
      </c>
    </row>
    <row r="83" spans="2:16" ht="45" x14ac:dyDescent="0.3">
      <c r="B83" s="11" t="s">
        <v>155</v>
      </c>
      <c r="C83" s="12" t="s">
        <v>156</v>
      </c>
      <c r="D83" s="12" t="s">
        <v>50</v>
      </c>
      <c r="E83" s="12" t="s">
        <v>43</v>
      </c>
      <c r="F83" s="22">
        <v>30</v>
      </c>
      <c r="G83" s="12">
        <f>F83*H83</f>
        <v>5250</v>
      </c>
      <c r="H83" s="12">
        <v>175</v>
      </c>
      <c r="I83" s="12">
        <v>4000</v>
      </c>
      <c r="J83" s="12" t="s">
        <v>30</v>
      </c>
      <c r="K83" s="12" t="s">
        <v>22</v>
      </c>
      <c r="L83" s="12" t="s">
        <v>23</v>
      </c>
      <c r="M83" s="13">
        <v>24</v>
      </c>
      <c r="N83" s="13"/>
      <c r="O83" s="14">
        <v>140</v>
      </c>
      <c r="P83" s="14">
        <f t="shared" si="5"/>
        <v>3360</v>
      </c>
    </row>
    <row r="84" spans="2:16" ht="45" x14ac:dyDescent="0.3">
      <c r="B84" s="11" t="s">
        <v>157</v>
      </c>
      <c r="C84" s="12" t="s">
        <v>158</v>
      </c>
      <c r="D84" s="16" t="s">
        <v>69</v>
      </c>
      <c r="E84" s="12" t="s">
        <v>43</v>
      </c>
      <c r="F84" s="12">
        <v>30</v>
      </c>
      <c r="G84" s="12">
        <f>F84*H84</f>
        <v>5250</v>
      </c>
      <c r="H84" s="12">
        <v>175</v>
      </c>
      <c r="I84" s="12">
        <v>4000</v>
      </c>
      <c r="J84" s="12" t="s">
        <v>30</v>
      </c>
      <c r="K84" s="12" t="s">
        <v>105</v>
      </c>
      <c r="L84" s="12" t="s">
        <v>23</v>
      </c>
      <c r="M84" s="13">
        <v>0</v>
      </c>
      <c r="N84" s="13"/>
      <c r="O84" s="14">
        <v>140</v>
      </c>
      <c r="P84" s="14">
        <f t="shared" si="5"/>
        <v>0</v>
      </c>
    </row>
    <row r="85" spans="2:16" ht="60" x14ac:dyDescent="0.3">
      <c r="B85" s="15" t="s">
        <v>159</v>
      </c>
      <c r="C85" s="16" t="s">
        <v>160</v>
      </c>
      <c r="D85" s="12" t="s">
        <v>50</v>
      </c>
      <c r="E85" s="12" t="s">
        <v>43</v>
      </c>
      <c r="F85" s="16">
        <v>30</v>
      </c>
      <c r="G85" s="16">
        <f>F85*H85</f>
        <v>5250</v>
      </c>
      <c r="H85" s="12">
        <v>175</v>
      </c>
      <c r="I85" s="12">
        <v>3000</v>
      </c>
      <c r="J85" s="16" t="s">
        <v>30</v>
      </c>
      <c r="K85" s="16" t="s">
        <v>26</v>
      </c>
      <c r="L85" s="16" t="s">
        <v>23</v>
      </c>
      <c r="M85" s="17">
        <v>25</v>
      </c>
      <c r="N85" s="17"/>
      <c r="O85" s="18">
        <v>140</v>
      </c>
      <c r="P85" s="14">
        <f t="shared" si="5"/>
        <v>3500</v>
      </c>
    </row>
    <row r="86" spans="2:16" ht="60" x14ac:dyDescent="0.3">
      <c r="B86" s="11" t="s">
        <v>159</v>
      </c>
      <c r="C86" s="12" t="s">
        <v>161</v>
      </c>
      <c r="D86" s="12" t="s">
        <v>50</v>
      </c>
      <c r="E86" s="12" t="s">
        <v>43</v>
      </c>
      <c r="F86" s="12">
        <v>30</v>
      </c>
      <c r="G86" s="12">
        <f>F86*H86</f>
        <v>5250</v>
      </c>
      <c r="H86" s="12">
        <v>175</v>
      </c>
      <c r="I86" s="12">
        <v>3500</v>
      </c>
      <c r="J86" s="12" t="s">
        <v>30</v>
      </c>
      <c r="K86" s="12" t="s">
        <v>44</v>
      </c>
      <c r="L86" s="12" t="s">
        <v>23</v>
      </c>
      <c r="M86" s="13">
        <v>115</v>
      </c>
      <c r="N86" s="13"/>
      <c r="O86" s="14">
        <v>140</v>
      </c>
      <c r="P86" s="14">
        <f t="shared" si="5"/>
        <v>16100</v>
      </c>
    </row>
    <row r="87" spans="2:16" ht="45" x14ac:dyDescent="0.3">
      <c r="B87" s="15" t="s">
        <v>162</v>
      </c>
      <c r="C87" s="16" t="s">
        <v>163</v>
      </c>
      <c r="D87" s="16"/>
      <c r="E87" s="16"/>
      <c r="F87" s="16">
        <v>8</v>
      </c>
      <c r="G87" s="16">
        <f>F87*H87</f>
        <v>800</v>
      </c>
      <c r="H87" s="16">
        <v>100</v>
      </c>
      <c r="I87" s="12" t="s">
        <v>164</v>
      </c>
      <c r="J87" s="12" t="s">
        <v>30</v>
      </c>
      <c r="K87" s="12" t="s">
        <v>44</v>
      </c>
      <c r="L87" s="12" t="s">
        <v>23</v>
      </c>
      <c r="M87" s="17">
        <v>29</v>
      </c>
      <c r="N87" s="17" t="s">
        <v>165</v>
      </c>
      <c r="O87" s="18">
        <v>100</v>
      </c>
      <c r="P87" s="14">
        <f t="shared" si="5"/>
        <v>2900</v>
      </c>
    </row>
    <row r="88" spans="2:16" ht="15" x14ac:dyDescent="0.3">
      <c r="B88" s="15" t="s">
        <v>234</v>
      </c>
      <c r="C88" s="16" t="s">
        <v>232</v>
      </c>
      <c r="D88" s="16" t="s">
        <v>233</v>
      </c>
      <c r="E88" s="16" t="s">
        <v>43</v>
      </c>
      <c r="F88" s="16">
        <v>55</v>
      </c>
      <c r="G88" s="16">
        <v>0</v>
      </c>
      <c r="H88" s="16" t="s">
        <v>220</v>
      </c>
      <c r="I88" s="12">
        <v>4000</v>
      </c>
      <c r="J88" s="16" t="s">
        <v>21</v>
      </c>
      <c r="K88" s="16" t="s">
        <v>31</v>
      </c>
      <c r="L88" s="16" t="s">
        <v>23</v>
      </c>
      <c r="M88" s="17">
        <v>2</v>
      </c>
      <c r="N88" s="17" t="s">
        <v>220</v>
      </c>
      <c r="O88" s="18">
        <v>100</v>
      </c>
      <c r="P88" s="14">
        <f t="shared" si="5"/>
        <v>200</v>
      </c>
    </row>
    <row r="89" spans="2:16" ht="15" x14ac:dyDescent="0.3">
      <c r="B89" s="15" t="s">
        <v>231</v>
      </c>
      <c r="C89" s="16" t="s">
        <v>232</v>
      </c>
      <c r="D89" s="16" t="s">
        <v>233</v>
      </c>
      <c r="E89" s="16" t="s">
        <v>43</v>
      </c>
      <c r="F89" s="16">
        <v>55</v>
      </c>
      <c r="G89" s="16">
        <v>0</v>
      </c>
      <c r="H89" s="16" t="s">
        <v>220</v>
      </c>
      <c r="I89" s="12">
        <v>4000</v>
      </c>
      <c r="J89" s="16" t="s">
        <v>21</v>
      </c>
      <c r="K89" s="16" t="s">
        <v>31</v>
      </c>
      <c r="L89" s="16" t="s">
        <v>23</v>
      </c>
      <c r="M89" s="17">
        <v>0</v>
      </c>
      <c r="N89" s="17" t="s">
        <v>220</v>
      </c>
      <c r="O89" s="18">
        <v>300</v>
      </c>
      <c r="P89" s="14">
        <f t="shared" si="5"/>
        <v>0</v>
      </c>
    </row>
    <row r="90" spans="2:16" ht="30" x14ac:dyDescent="0.3">
      <c r="B90" s="11" t="s">
        <v>166</v>
      </c>
      <c r="C90" s="12" t="s">
        <v>167</v>
      </c>
      <c r="D90" s="12" t="s">
        <v>168</v>
      </c>
      <c r="E90" s="12" t="s">
        <v>169</v>
      </c>
      <c r="F90" s="12">
        <v>36</v>
      </c>
      <c r="G90" s="12">
        <f t="shared" ref="G90:G101" si="6">F90*H90</f>
        <v>0</v>
      </c>
      <c r="H90" s="12"/>
      <c r="I90" s="12">
        <v>3500</v>
      </c>
      <c r="J90" s="12" t="s">
        <v>30</v>
      </c>
      <c r="K90" s="12" t="s">
        <v>74</v>
      </c>
      <c r="L90" s="12" t="s">
        <v>23</v>
      </c>
      <c r="M90" s="13">
        <v>14</v>
      </c>
      <c r="N90" s="13"/>
      <c r="O90" s="14">
        <v>328.63</v>
      </c>
      <c r="P90" s="14">
        <f t="shared" si="5"/>
        <v>4600.82</v>
      </c>
    </row>
    <row r="91" spans="2:16" ht="30" x14ac:dyDescent="0.3">
      <c r="B91" s="15" t="s">
        <v>170</v>
      </c>
      <c r="C91" s="16" t="s">
        <v>171</v>
      </c>
      <c r="D91" s="16" t="s">
        <v>168</v>
      </c>
      <c r="E91" s="16" t="s">
        <v>172</v>
      </c>
      <c r="F91" s="16">
        <v>27</v>
      </c>
      <c r="G91" s="16">
        <f t="shared" si="6"/>
        <v>0</v>
      </c>
      <c r="H91" s="12"/>
      <c r="I91" s="12">
        <v>3000</v>
      </c>
      <c r="J91" s="16" t="s">
        <v>30</v>
      </c>
      <c r="K91" s="16" t="s">
        <v>74</v>
      </c>
      <c r="L91" s="16" t="s">
        <v>23</v>
      </c>
      <c r="M91" s="17">
        <v>1</v>
      </c>
      <c r="N91" s="17"/>
      <c r="O91" s="18">
        <v>328.63</v>
      </c>
      <c r="P91" s="14">
        <f t="shared" si="5"/>
        <v>328.63</v>
      </c>
    </row>
    <row r="92" spans="2:16" ht="45" x14ac:dyDescent="0.3">
      <c r="B92" s="11" t="s">
        <v>173</v>
      </c>
      <c r="C92" s="12" t="s">
        <v>174</v>
      </c>
      <c r="D92" s="12" t="s">
        <v>168</v>
      </c>
      <c r="E92" s="12" t="s">
        <v>172</v>
      </c>
      <c r="F92" s="12">
        <v>36</v>
      </c>
      <c r="G92" s="12">
        <f t="shared" si="6"/>
        <v>4320</v>
      </c>
      <c r="H92" s="12">
        <v>120</v>
      </c>
      <c r="I92" s="12">
        <v>4000</v>
      </c>
      <c r="J92" s="12" t="s">
        <v>30</v>
      </c>
      <c r="K92" s="12" t="s">
        <v>57</v>
      </c>
      <c r="L92" s="12" t="s">
        <v>23</v>
      </c>
      <c r="M92" s="13">
        <v>2</v>
      </c>
      <c r="N92" s="13"/>
      <c r="O92" s="14">
        <v>328.63</v>
      </c>
      <c r="P92" s="14">
        <f t="shared" si="5"/>
        <v>657.26</v>
      </c>
    </row>
    <row r="93" spans="2:16" ht="45" x14ac:dyDescent="0.3">
      <c r="B93" s="11" t="s">
        <v>173</v>
      </c>
      <c r="C93" s="12" t="s">
        <v>175</v>
      </c>
      <c r="D93" s="12" t="s">
        <v>168</v>
      </c>
      <c r="E93" s="12" t="s">
        <v>172</v>
      </c>
      <c r="F93" s="12">
        <v>36</v>
      </c>
      <c r="G93" s="12">
        <f t="shared" si="6"/>
        <v>4320</v>
      </c>
      <c r="H93" s="12">
        <v>120</v>
      </c>
      <c r="I93" s="12">
        <v>3500</v>
      </c>
      <c r="J93" s="12" t="s">
        <v>30</v>
      </c>
      <c r="K93" s="12" t="s">
        <v>57</v>
      </c>
      <c r="L93" s="12" t="s">
        <v>23</v>
      </c>
      <c r="M93" s="13">
        <v>46</v>
      </c>
      <c r="N93" s="13" t="s">
        <v>176</v>
      </c>
      <c r="O93" s="14">
        <v>328.63</v>
      </c>
      <c r="P93" s="14">
        <f t="shared" si="5"/>
        <v>15116.98</v>
      </c>
    </row>
    <row r="94" spans="2:16" ht="45" x14ac:dyDescent="0.3">
      <c r="B94" s="11" t="s">
        <v>173</v>
      </c>
      <c r="C94" s="12" t="s">
        <v>175</v>
      </c>
      <c r="D94" s="12" t="s">
        <v>168</v>
      </c>
      <c r="E94" s="12" t="s">
        <v>172</v>
      </c>
      <c r="F94" s="12">
        <v>36</v>
      </c>
      <c r="G94" s="12">
        <f t="shared" si="6"/>
        <v>4320</v>
      </c>
      <c r="H94" s="12">
        <v>120</v>
      </c>
      <c r="I94" s="12">
        <v>3500</v>
      </c>
      <c r="J94" s="12" t="s">
        <v>30</v>
      </c>
      <c r="K94" s="12" t="s">
        <v>74</v>
      </c>
      <c r="L94" s="12" t="s">
        <v>23</v>
      </c>
      <c r="M94" s="13">
        <v>5</v>
      </c>
      <c r="N94" s="13"/>
      <c r="O94" s="14">
        <v>328.63</v>
      </c>
      <c r="P94" s="14">
        <f t="shared" si="5"/>
        <v>1643.15</v>
      </c>
    </row>
    <row r="95" spans="2:16" ht="45" x14ac:dyDescent="0.3">
      <c r="B95" s="15" t="s">
        <v>173</v>
      </c>
      <c r="C95" s="16" t="s">
        <v>174</v>
      </c>
      <c r="D95" s="16" t="s">
        <v>168</v>
      </c>
      <c r="E95" s="12" t="s">
        <v>172</v>
      </c>
      <c r="F95" s="16">
        <v>36</v>
      </c>
      <c r="G95" s="16">
        <f t="shared" si="6"/>
        <v>4320</v>
      </c>
      <c r="H95" s="12">
        <v>120</v>
      </c>
      <c r="I95" s="12">
        <v>4000</v>
      </c>
      <c r="J95" s="16" t="s">
        <v>30</v>
      </c>
      <c r="K95" s="16" t="s">
        <v>74</v>
      </c>
      <c r="L95" s="16" t="s">
        <v>23</v>
      </c>
      <c r="M95" s="17">
        <v>0</v>
      </c>
      <c r="N95" s="17"/>
      <c r="O95" s="18">
        <v>328.63</v>
      </c>
      <c r="P95" s="14">
        <f t="shared" si="5"/>
        <v>0</v>
      </c>
    </row>
    <row r="96" spans="2:16" ht="75" x14ac:dyDescent="0.3">
      <c r="B96" s="11" t="s">
        <v>177</v>
      </c>
      <c r="C96" s="12" t="s">
        <v>178</v>
      </c>
      <c r="D96" s="12" t="s">
        <v>42</v>
      </c>
      <c r="E96" s="12" t="s">
        <v>43</v>
      </c>
      <c r="F96" s="12">
        <v>50</v>
      </c>
      <c r="G96" s="12">
        <f t="shared" si="6"/>
        <v>8000</v>
      </c>
      <c r="H96" s="12">
        <v>160</v>
      </c>
      <c r="I96" s="12">
        <v>4000</v>
      </c>
      <c r="J96" s="12" t="s">
        <v>21</v>
      </c>
      <c r="K96" s="12" t="s">
        <v>31</v>
      </c>
      <c r="L96" s="12" t="s">
        <v>23</v>
      </c>
      <c r="M96" s="13">
        <v>0</v>
      </c>
      <c r="N96" s="13"/>
      <c r="O96" s="14">
        <v>609.62</v>
      </c>
      <c r="P96" s="14">
        <f t="shared" si="5"/>
        <v>0</v>
      </c>
    </row>
    <row r="97" spans="2:17" ht="45" x14ac:dyDescent="0.3">
      <c r="B97" s="15" t="s">
        <v>179</v>
      </c>
      <c r="C97" s="16" t="s">
        <v>180</v>
      </c>
      <c r="D97" s="16" t="s">
        <v>181</v>
      </c>
      <c r="E97" s="16"/>
      <c r="F97" s="16">
        <v>20</v>
      </c>
      <c r="G97" s="16">
        <f t="shared" si="6"/>
        <v>2000</v>
      </c>
      <c r="H97" s="12">
        <v>100</v>
      </c>
      <c r="I97" s="12">
        <v>4000</v>
      </c>
      <c r="J97" s="16" t="s">
        <v>21</v>
      </c>
      <c r="K97" s="16" t="s">
        <v>22</v>
      </c>
      <c r="L97" s="16" t="s">
        <v>23</v>
      </c>
      <c r="M97" s="17">
        <v>19</v>
      </c>
      <c r="N97" s="17"/>
      <c r="O97" s="18">
        <v>80</v>
      </c>
      <c r="P97" s="14">
        <f t="shared" si="5"/>
        <v>1520</v>
      </c>
    </row>
    <row r="98" spans="2:17" ht="30" x14ac:dyDescent="0.3">
      <c r="B98" s="15" t="s">
        <v>182</v>
      </c>
      <c r="C98" s="16" t="s">
        <v>183</v>
      </c>
      <c r="D98" s="16" t="s">
        <v>36</v>
      </c>
      <c r="E98" s="16"/>
      <c r="F98" s="16">
        <v>120</v>
      </c>
      <c r="G98" s="16">
        <f t="shared" si="6"/>
        <v>0</v>
      </c>
      <c r="H98" s="12"/>
      <c r="I98" s="12">
        <v>4000</v>
      </c>
      <c r="J98" s="16" t="s">
        <v>21</v>
      </c>
      <c r="K98" s="16" t="s">
        <v>39</v>
      </c>
      <c r="L98" s="16" t="s">
        <v>23</v>
      </c>
      <c r="M98" s="17">
        <v>9</v>
      </c>
      <c r="N98" s="17" t="s">
        <v>184</v>
      </c>
      <c r="O98" s="18">
        <v>542.17999999999995</v>
      </c>
      <c r="P98" s="14">
        <f t="shared" si="5"/>
        <v>4879.62</v>
      </c>
    </row>
    <row r="99" spans="2:17" ht="30" x14ac:dyDescent="0.3">
      <c r="B99" s="11" t="s">
        <v>185</v>
      </c>
      <c r="C99" s="12" t="s">
        <v>186</v>
      </c>
      <c r="D99" s="12" t="s">
        <v>36</v>
      </c>
      <c r="E99" s="12"/>
      <c r="F99" s="12">
        <v>200</v>
      </c>
      <c r="G99" s="12">
        <f t="shared" si="6"/>
        <v>0</v>
      </c>
      <c r="H99" s="12"/>
      <c r="I99" s="12">
        <v>4000</v>
      </c>
      <c r="J99" s="12" t="s">
        <v>21</v>
      </c>
      <c r="K99" s="12" t="s">
        <v>31</v>
      </c>
      <c r="L99" s="12" t="s">
        <v>23</v>
      </c>
      <c r="M99" s="13">
        <v>0</v>
      </c>
      <c r="N99" s="13"/>
      <c r="O99" s="14">
        <v>756.71</v>
      </c>
      <c r="P99" s="14">
        <f t="shared" si="5"/>
        <v>0</v>
      </c>
    </row>
    <row r="100" spans="2:17" ht="30" x14ac:dyDescent="0.3">
      <c r="B100" s="11" t="s">
        <v>187</v>
      </c>
      <c r="C100" s="12" t="s">
        <v>188</v>
      </c>
      <c r="D100" s="12" t="s">
        <v>47</v>
      </c>
      <c r="E100" s="12"/>
      <c r="F100" s="12">
        <v>25</v>
      </c>
      <c r="G100" s="12">
        <f t="shared" si="6"/>
        <v>0</v>
      </c>
      <c r="H100" s="12"/>
      <c r="I100" s="12">
        <v>4000</v>
      </c>
      <c r="J100" s="12" t="s">
        <v>21</v>
      </c>
      <c r="K100" s="12" t="s">
        <v>39</v>
      </c>
      <c r="L100" s="12" t="s">
        <v>23</v>
      </c>
      <c r="M100" s="13">
        <v>6</v>
      </c>
      <c r="N100" s="13"/>
      <c r="O100" s="14">
        <v>277</v>
      </c>
      <c r="P100" s="14">
        <f t="shared" si="5"/>
        <v>1662</v>
      </c>
    </row>
    <row r="101" spans="2:17" ht="30" x14ac:dyDescent="0.3">
      <c r="B101" s="11" t="s">
        <v>187</v>
      </c>
      <c r="C101" s="12" t="s">
        <v>189</v>
      </c>
      <c r="D101" s="12" t="s">
        <v>47</v>
      </c>
      <c r="E101" s="12"/>
      <c r="F101" s="12">
        <v>25</v>
      </c>
      <c r="G101" s="12">
        <f t="shared" si="6"/>
        <v>0</v>
      </c>
      <c r="H101" s="12"/>
      <c r="I101" s="12">
        <v>3000</v>
      </c>
      <c r="J101" s="12" t="s">
        <v>21</v>
      </c>
      <c r="K101" s="12" t="s">
        <v>39</v>
      </c>
      <c r="L101" s="12" t="s">
        <v>23</v>
      </c>
      <c r="M101" s="13">
        <v>34</v>
      </c>
      <c r="N101" s="13"/>
      <c r="O101" s="14">
        <v>277</v>
      </c>
      <c r="P101" s="14">
        <f t="shared" ref="P101:P117" si="7">M101*O101</f>
        <v>9418</v>
      </c>
    </row>
    <row r="102" spans="2:17" ht="60" x14ac:dyDescent="0.3">
      <c r="B102" s="15" t="s">
        <v>217</v>
      </c>
      <c r="C102" s="16" t="s">
        <v>218</v>
      </c>
      <c r="D102" s="16" t="s">
        <v>219</v>
      </c>
      <c r="E102" s="16" t="s">
        <v>220</v>
      </c>
      <c r="F102" s="16">
        <v>50</v>
      </c>
      <c r="G102" s="16">
        <v>6500</v>
      </c>
      <c r="H102" s="16">
        <v>130</v>
      </c>
      <c r="I102" s="25">
        <v>4000</v>
      </c>
      <c r="J102" s="16" t="s">
        <v>21</v>
      </c>
      <c r="K102" s="16" t="s">
        <v>22</v>
      </c>
      <c r="L102" s="16" t="s">
        <v>23</v>
      </c>
      <c r="M102" s="17">
        <v>2</v>
      </c>
      <c r="N102" s="17" t="s">
        <v>220</v>
      </c>
      <c r="O102" s="18">
        <v>220</v>
      </c>
      <c r="P102" s="14">
        <f t="shared" si="7"/>
        <v>440</v>
      </c>
    </row>
    <row r="103" spans="2:17" ht="45" x14ac:dyDescent="0.3">
      <c r="B103" s="15" t="s">
        <v>190</v>
      </c>
      <c r="C103" s="16" t="s">
        <v>191</v>
      </c>
      <c r="D103" s="16"/>
      <c r="E103" s="16"/>
      <c r="F103" s="16">
        <v>18</v>
      </c>
      <c r="G103" s="16">
        <f>F103*H103</f>
        <v>1800</v>
      </c>
      <c r="H103" s="12">
        <v>100</v>
      </c>
      <c r="I103" s="12">
        <v>4000</v>
      </c>
      <c r="J103" s="16" t="s">
        <v>30</v>
      </c>
      <c r="K103" s="16" t="s">
        <v>105</v>
      </c>
      <c r="L103" s="16" t="s">
        <v>23</v>
      </c>
      <c r="M103" s="17">
        <v>25</v>
      </c>
      <c r="N103" s="17"/>
      <c r="O103" s="18">
        <v>100</v>
      </c>
      <c r="P103" s="14">
        <f t="shared" si="7"/>
        <v>2500</v>
      </c>
    </row>
    <row r="104" spans="2:17" ht="30" x14ac:dyDescent="0.3">
      <c r="B104" s="26" t="s">
        <v>192</v>
      </c>
      <c r="C104" s="16" t="s">
        <v>193</v>
      </c>
      <c r="D104" s="16" t="s">
        <v>50</v>
      </c>
      <c r="E104" s="12" t="s">
        <v>70</v>
      </c>
      <c r="F104" s="16">
        <v>9</v>
      </c>
      <c r="G104" s="16">
        <f>F104*H104</f>
        <v>1170</v>
      </c>
      <c r="H104" s="12">
        <v>130</v>
      </c>
      <c r="I104" s="12">
        <v>2800</v>
      </c>
      <c r="J104" s="16" t="s">
        <v>21</v>
      </c>
      <c r="K104" s="21" t="s">
        <v>26</v>
      </c>
      <c r="L104" s="16" t="s">
        <v>23</v>
      </c>
      <c r="M104" s="17">
        <v>1</v>
      </c>
      <c r="N104" s="17"/>
      <c r="O104" s="18">
        <v>80</v>
      </c>
      <c r="P104" s="14">
        <f t="shared" si="7"/>
        <v>80</v>
      </c>
      <c r="Q104" s="24"/>
    </row>
    <row r="105" spans="2:17" ht="45" x14ac:dyDescent="0.3">
      <c r="B105" s="26" t="s">
        <v>223</v>
      </c>
      <c r="C105" s="16" t="s">
        <v>224</v>
      </c>
      <c r="D105" s="16" t="s">
        <v>50</v>
      </c>
      <c r="E105" s="16" t="s">
        <v>225</v>
      </c>
      <c r="F105" s="16">
        <v>12</v>
      </c>
      <c r="G105" s="16">
        <v>1560</v>
      </c>
      <c r="H105" s="16">
        <v>130</v>
      </c>
      <c r="I105" s="25">
        <v>4000</v>
      </c>
      <c r="J105" s="16" t="s">
        <v>30</v>
      </c>
      <c r="K105" s="16" t="s">
        <v>26</v>
      </c>
      <c r="L105" s="16" t="s">
        <v>23</v>
      </c>
      <c r="M105" s="17">
        <v>6</v>
      </c>
      <c r="N105" s="17" t="s">
        <v>220</v>
      </c>
      <c r="O105" s="18">
        <v>100</v>
      </c>
      <c r="P105" s="14">
        <f t="shared" si="7"/>
        <v>600</v>
      </c>
      <c r="Q105" s="24"/>
    </row>
    <row r="106" spans="2:17" ht="45" x14ac:dyDescent="0.3">
      <c r="B106" s="26" t="s">
        <v>194</v>
      </c>
      <c r="C106" s="16" t="s">
        <v>110</v>
      </c>
      <c r="D106" s="12" t="s">
        <v>50</v>
      </c>
      <c r="E106" s="12" t="s">
        <v>29</v>
      </c>
      <c r="F106" s="16">
        <v>18</v>
      </c>
      <c r="G106" s="16">
        <f t="shared" ref="G106:G117" si="8">F106*H106</f>
        <v>2340</v>
      </c>
      <c r="H106" s="12">
        <v>130</v>
      </c>
      <c r="I106" s="12">
        <v>4000</v>
      </c>
      <c r="J106" s="16" t="s">
        <v>30</v>
      </c>
      <c r="K106" s="16" t="s">
        <v>195</v>
      </c>
      <c r="L106" s="16" t="s">
        <v>23</v>
      </c>
      <c r="M106" s="17">
        <v>298</v>
      </c>
      <c r="N106" s="17"/>
      <c r="O106" s="18">
        <v>100</v>
      </c>
      <c r="P106" s="14">
        <f t="shared" si="7"/>
        <v>29800</v>
      </c>
      <c r="Q106" s="24"/>
    </row>
    <row r="107" spans="2:17" ht="30" x14ac:dyDescent="0.3">
      <c r="B107" s="26" t="s">
        <v>196</v>
      </c>
      <c r="C107" s="16" t="s">
        <v>197</v>
      </c>
      <c r="D107" s="16" t="s">
        <v>69</v>
      </c>
      <c r="E107" s="16" t="s">
        <v>29</v>
      </c>
      <c r="F107" s="16">
        <v>18</v>
      </c>
      <c r="G107" s="16">
        <f t="shared" si="8"/>
        <v>1980</v>
      </c>
      <c r="H107" s="12">
        <v>110</v>
      </c>
      <c r="I107" s="12">
        <v>3000</v>
      </c>
      <c r="J107" s="16" t="s">
        <v>30</v>
      </c>
      <c r="K107" s="16" t="s">
        <v>113</v>
      </c>
      <c r="L107" s="16" t="s">
        <v>23</v>
      </c>
      <c r="M107" s="17">
        <v>10</v>
      </c>
      <c r="N107" s="17"/>
      <c r="O107" s="18">
        <v>100</v>
      </c>
      <c r="P107" s="14">
        <f t="shared" si="7"/>
        <v>1000</v>
      </c>
      <c r="Q107" s="24"/>
    </row>
    <row r="108" spans="2:17" ht="45" x14ac:dyDescent="0.3">
      <c r="B108" s="11" t="s">
        <v>198</v>
      </c>
      <c r="C108" s="12" t="s">
        <v>199</v>
      </c>
      <c r="D108" s="16" t="s">
        <v>69</v>
      </c>
      <c r="E108" s="12" t="s">
        <v>29</v>
      </c>
      <c r="F108" s="12">
        <v>20</v>
      </c>
      <c r="G108" s="12">
        <f t="shared" si="8"/>
        <v>2600</v>
      </c>
      <c r="H108" s="12">
        <v>130</v>
      </c>
      <c r="I108" s="12">
        <v>3000</v>
      </c>
      <c r="J108" s="12" t="s">
        <v>30</v>
      </c>
      <c r="K108" s="12" t="s">
        <v>77</v>
      </c>
      <c r="L108" s="12" t="s">
        <v>23</v>
      </c>
      <c r="M108" s="13">
        <v>15</v>
      </c>
      <c r="N108" s="13"/>
      <c r="O108" s="14">
        <v>100</v>
      </c>
      <c r="P108" s="14">
        <f t="shared" si="7"/>
        <v>1500</v>
      </c>
    </row>
    <row r="109" spans="2:17" ht="45" x14ac:dyDescent="0.3">
      <c r="B109" s="11" t="s">
        <v>200</v>
      </c>
      <c r="C109" s="12" t="s">
        <v>201</v>
      </c>
      <c r="D109" s="12" t="s">
        <v>50</v>
      </c>
      <c r="E109" s="12" t="s">
        <v>43</v>
      </c>
      <c r="F109" s="22">
        <v>22</v>
      </c>
      <c r="G109" s="12">
        <f t="shared" si="8"/>
        <v>2860</v>
      </c>
      <c r="H109" s="12">
        <v>130</v>
      </c>
      <c r="I109" s="12">
        <v>4000</v>
      </c>
      <c r="J109" s="12" t="s">
        <v>30</v>
      </c>
      <c r="K109" s="12" t="s">
        <v>22</v>
      </c>
      <c r="L109" s="12" t="s">
        <v>23</v>
      </c>
      <c r="M109" s="13">
        <v>5</v>
      </c>
      <c r="N109" s="13"/>
      <c r="O109" s="14">
        <v>100</v>
      </c>
      <c r="P109" s="14">
        <f t="shared" si="7"/>
        <v>500</v>
      </c>
    </row>
    <row r="110" spans="2:17" ht="45" x14ac:dyDescent="0.3">
      <c r="B110" s="11" t="s">
        <v>202</v>
      </c>
      <c r="C110" s="12" t="s">
        <v>203</v>
      </c>
      <c r="D110" s="12" t="s">
        <v>50</v>
      </c>
      <c r="E110" s="12" t="s">
        <v>204</v>
      </c>
      <c r="F110" s="12">
        <v>13</v>
      </c>
      <c r="G110" s="12">
        <f t="shared" si="8"/>
        <v>1300</v>
      </c>
      <c r="H110" s="12">
        <v>100</v>
      </c>
      <c r="I110" s="12">
        <v>4000</v>
      </c>
      <c r="J110" s="12" t="s">
        <v>30</v>
      </c>
      <c r="K110" s="12" t="s">
        <v>205</v>
      </c>
      <c r="L110" s="12" t="s">
        <v>23</v>
      </c>
      <c r="M110" s="13">
        <v>10</v>
      </c>
      <c r="N110" s="13"/>
      <c r="O110" s="14">
        <v>100</v>
      </c>
      <c r="P110" s="14">
        <f t="shared" si="7"/>
        <v>1000</v>
      </c>
    </row>
    <row r="111" spans="2:17" ht="30" x14ac:dyDescent="0.3">
      <c r="B111" s="15" t="s">
        <v>206</v>
      </c>
      <c r="C111" s="16" t="s">
        <v>207</v>
      </c>
      <c r="D111" s="16"/>
      <c r="E111" s="16"/>
      <c r="F111" s="16">
        <v>13</v>
      </c>
      <c r="G111" s="16">
        <f t="shared" si="8"/>
        <v>1300</v>
      </c>
      <c r="H111" s="16">
        <v>100</v>
      </c>
      <c r="I111" s="12">
        <v>4000</v>
      </c>
      <c r="J111" s="12" t="s">
        <v>30</v>
      </c>
      <c r="K111" s="12" t="s">
        <v>44</v>
      </c>
      <c r="L111" s="12" t="s">
        <v>23</v>
      </c>
      <c r="M111" s="17">
        <v>11</v>
      </c>
      <c r="N111" s="17"/>
      <c r="O111" s="18">
        <v>100</v>
      </c>
      <c r="P111" s="14">
        <f t="shared" si="7"/>
        <v>1100</v>
      </c>
    </row>
    <row r="112" spans="2:17" ht="45" x14ac:dyDescent="0.3">
      <c r="B112" s="11" t="s">
        <v>208</v>
      </c>
      <c r="C112" s="12" t="s">
        <v>209</v>
      </c>
      <c r="D112" s="12" t="s">
        <v>36</v>
      </c>
      <c r="E112" s="12"/>
      <c r="F112" s="12">
        <v>150</v>
      </c>
      <c r="G112" s="12">
        <f t="shared" si="8"/>
        <v>0</v>
      </c>
      <c r="H112" s="12"/>
      <c r="I112" s="12">
        <v>4000</v>
      </c>
      <c r="J112" s="12" t="s">
        <v>21</v>
      </c>
      <c r="K112" s="12" t="s">
        <v>31</v>
      </c>
      <c r="L112" s="12" t="s">
        <v>23</v>
      </c>
      <c r="M112" s="13">
        <v>4</v>
      </c>
      <c r="N112" s="13"/>
      <c r="O112" s="14">
        <v>791.05</v>
      </c>
      <c r="P112" s="14">
        <f t="shared" si="7"/>
        <v>3164.2</v>
      </c>
    </row>
    <row r="113" spans="2:16" ht="15" x14ac:dyDescent="0.3">
      <c r="B113" s="11" t="s">
        <v>210</v>
      </c>
      <c r="C113" s="12"/>
      <c r="D113" s="12" t="s">
        <v>211</v>
      </c>
      <c r="E113" s="12"/>
      <c r="F113" s="12"/>
      <c r="G113" s="12">
        <f t="shared" si="8"/>
        <v>0</v>
      </c>
      <c r="H113" s="12"/>
      <c r="I113" s="12"/>
      <c r="J113" s="12" t="s">
        <v>30</v>
      </c>
      <c r="K113" s="12" t="s">
        <v>66</v>
      </c>
      <c r="L113" s="12" t="s">
        <v>23</v>
      </c>
      <c r="M113" s="13">
        <v>0</v>
      </c>
      <c r="N113" s="13"/>
      <c r="O113" s="14">
        <v>20</v>
      </c>
      <c r="P113" s="14">
        <f t="shared" si="7"/>
        <v>0</v>
      </c>
    </row>
    <row r="114" spans="2:16" ht="15" x14ac:dyDescent="0.3">
      <c r="B114" s="11" t="s">
        <v>212</v>
      </c>
      <c r="C114" s="12"/>
      <c r="D114" s="12" t="s">
        <v>211</v>
      </c>
      <c r="E114" s="12"/>
      <c r="F114" s="12"/>
      <c r="G114" s="12">
        <f t="shared" si="8"/>
        <v>0</v>
      </c>
      <c r="H114" s="12"/>
      <c r="I114" s="12"/>
      <c r="J114" s="12" t="s">
        <v>21</v>
      </c>
      <c r="K114" s="12" t="s">
        <v>34</v>
      </c>
      <c r="L114" s="12" t="s">
        <v>23</v>
      </c>
      <c r="M114" s="13">
        <v>88</v>
      </c>
      <c r="N114" s="13"/>
      <c r="O114" s="14">
        <v>20</v>
      </c>
      <c r="P114" s="14">
        <f t="shared" si="7"/>
        <v>1760</v>
      </c>
    </row>
    <row r="115" spans="2:16" ht="15" x14ac:dyDescent="0.3">
      <c r="B115" s="11" t="s">
        <v>213</v>
      </c>
      <c r="C115" s="12"/>
      <c r="D115" s="12" t="s">
        <v>47</v>
      </c>
      <c r="E115" s="12"/>
      <c r="F115" s="12">
        <v>25</v>
      </c>
      <c r="G115" s="12">
        <f t="shared" si="8"/>
        <v>0</v>
      </c>
      <c r="H115" s="12"/>
      <c r="I115" s="12">
        <v>4000</v>
      </c>
      <c r="J115" s="12" t="s">
        <v>21</v>
      </c>
      <c r="K115" s="12" t="s">
        <v>34</v>
      </c>
      <c r="L115" s="12" t="s">
        <v>23</v>
      </c>
      <c r="M115" s="13">
        <v>6</v>
      </c>
      <c r="N115" s="13"/>
      <c r="O115" s="14">
        <v>100</v>
      </c>
      <c r="P115" s="14">
        <f t="shared" si="7"/>
        <v>600</v>
      </c>
    </row>
    <row r="116" spans="2:16" ht="30" x14ac:dyDescent="0.3">
      <c r="B116" s="15" t="s">
        <v>214</v>
      </c>
      <c r="C116" s="16" t="s">
        <v>215</v>
      </c>
      <c r="D116" s="16"/>
      <c r="E116" s="12"/>
      <c r="F116" s="16">
        <v>35</v>
      </c>
      <c r="G116" s="16">
        <f t="shared" si="8"/>
        <v>0</v>
      </c>
      <c r="H116" s="12"/>
      <c r="I116" s="12">
        <v>4000</v>
      </c>
      <c r="J116" s="16" t="s">
        <v>21</v>
      </c>
      <c r="K116" s="16" t="s">
        <v>22</v>
      </c>
      <c r="L116" s="16" t="s">
        <v>23</v>
      </c>
      <c r="M116" s="17">
        <v>4</v>
      </c>
      <c r="N116" s="17" t="s">
        <v>149</v>
      </c>
      <c r="O116" s="18">
        <v>200</v>
      </c>
      <c r="P116" s="14">
        <f t="shared" si="7"/>
        <v>800</v>
      </c>
    </row>
    <row r="117" spans="2:16" ht="30" x14ac:dyDescent="0.3">
      <c r="B117" s="15"/>
      <c r="C117" s="16" t="s">
        <v>243</v>
      </c>
      <c r="D117" s="16" t="s">
        <v>244</v>
      </c>
      <c r="E117" s="16"/>
      <c r="F117" s="16">
        <v>18</v>
      </c>
      <c r="G117" s="16">
        <f t="shared" si="8"/>
        <v>0</v>
      </c>
      <c r="H117" s="16"/>
      <c r="I117" s="12"/>
      <c r="J117" s="16" t="s">
        <v>21</v>
      </c>
      <c r="K117" s="16" t="s">
        <v>22</v>
      </c>
      <c r="L117" s="16" t="s">
        <v>23</v>
      </c>
      <c r="M117" s="17">
        <v>50</v>
      </c>
      <c r="N117" s="17"/>
      <c r="O117" s="18">
        <v>95.13</v>
      </c>
      <c r="P117" s="14">
        <f t="shared" si="7"/>
        <v>4756.5</v>
      </c>
    </row>
    <row r="118" spans="2:16" ht="75" x14ac:dyDescent="0.3">
      <c r="B118" s="15" t="s">
        <v>177</v>
      </c>
      <c r="C118" s="16" t="s">
        <v>246</v>
      </c>
      <c r="D118" s="16" t="s">
        <v>42</v>
      </c>
      <c r="E118" s="16" t="s">
        <v>43</v>
      </c>
      <c r="F118" s="16">
        <v>50</v>
      </c>
      <c r="G118" s="16">
        <f t="shared" ref="G118:G119" si="9">F118*H118</f>
        <v>8000</v>
      </c>
      <c r="H118" s="16">
        <v>160</v>
      </c>
      <c r="I118" s="12">
        <v>4000</v>
      </c>
      <c r="J118" s="16" t="s">
        <v>21</v>
      </c>
      <c r="K118" s="16" t="s">
        <v>31</v>
      </c>
      <c r="L118" s="16" t="s">
        <v>23</v>
      </c>
      <c r="M118" s="17">
        <v>29</v>
      </c>
      <c r="N118" s="17"/>
      <c r="O118" s="18">
        <v>510</v>
      </c>
      <c r="P118" s="14">
        <f t="shared" ref="P118:P120" si="10">M118*O118</f>
        <v>14790</v>
      </c>
    </row>
    <row r="119" spans="2:16" ht="30" x14ac:dyDescent="0.3">
      <c r="B119" s="15" t="s">
        <v>62</v>
      </c>
      <c r="C119" s="16" t="s">
        <v>242</v>
      </c>
      <c r="D119" s="16" t="s">
        <v>244</v>
      </c>
      <c r="E119" s="16"/>
      <c r="F119" s="16">
        <v>25</v>
      </c>
      <c r="G119" s="16">
        <f t="shared" si="9"/>
        <v>0</v>
      </c>
      <c r="H119" s="16"/>
      <c r="I119" s="12"/>
      <c r="J119" s="16" t="s">
        <v>21</v>
      </c>
      <c r="K119" s="16" t="s">
        <v>22</v>
      </c>
      <c r="L119" s="16" t="s">
        <v>23</v>
      </c>
      <c r="M119" s="17">
        <v>68</v>
      </c>
      <c r="N119" s="17"/>
      <c r="O119" s="18">
        <v>89.7</v>
      </c>
      <c r="P119" s="14">
        <f t="shared" si="10"/>
        <v>6099.6</v>
      </c>
    </row>
    <row r="120" spans="2:16" ht="30" x14ac:dyDescent="0.3">
      <c r="B120" s="15" t="s">
        <v>247</v>
      </c>
      <c r="C120" s="16" t="s">
        <v>248</v>
      </c>
      <c r="D120" s="16" t="s">
        <v>233</v>
      </c>
      <c r="E120" s="16" t="s">
        <v>43</v>
      </c>
      <c r="F120" s="16">
        <v>35</v>
      </c>
      <c r="G120" s="16">
        <v>0</v>
      </c>
      <c r="H120" s="16" t="s">
        <v>220</v>
      </c>
      <c r="I120" s="12">
        <v>4000</v>
      </c>
      <c r="J120" s="16" t="s">
        <v>21</v>
      </c>
      <c r="K120" s="16" t="s">
        <v>26</v>
      </c>
      <c r="L120" s="16" t="s">
        <v>23</v>
      </c>
      <c r="M120" s="17">
        <v>4</v>
      </c>
      <c r="N120" s="17" t="s">
        <v>220</v>
      </c>
      <c r="O120" s="18">
        <v>325</v>
      </c>
      <c r="P120" s="14">
        <f t="shared" si="10"/>
        <v>1300</v>
      </c>
    </row>
    <row r="121" spans="2:16" ht="45" x14ac:dyDescent="0.3">
      <c r="B121" s="15" t="s">
        <v>250</v>
      </c>
      <c r="C121" s="16" t="s">
        <v>249</v>
      </c>
      <c r="D121" s="16" t="s">
        <v>168</v>
      </c>
      <c r="E121" s="16" t="s">
        <v>172</v>
      </c>
      <c r="F121" s="16">
        <v>25</v>
      </c>
      <c r="G121" s="16">
        <f>F121*H121</f>
        <v>3750</v>
      </c>
      <c r="H121" s="16">
        <v>150</v>
      </c>
      <c r="I121" s="12">
        <v>4000</v>
      </c>
      <c r="J121" s="16" t="s">
        <v>30</v>
      </c>
      <c r="K121" s="16" t="s">
        <v>74</v>
      </c>
      <c r="L121" s="16" t="s">
        <v>23</v>
      </c>
      <c r="M121" s="17">
        <v>10</v>
      </c>
      <c r="N121" s="17"/>
      <c r="O121" s="18">
        <v>338</v>
      </c>
      <c r="P121" s="14">
        <f>M121*O121</f>
        <v>3380</v>
      </c>
    </row>
    <row r="122" spans="2:16" ht="45" x14ac:dyDescent="0.3">
      <c r="B122" s="15" t="s">
        <v>251</v>
      </c>
      <c r="C122" s="16" t="s">
        <v>72</v>
      </c>
      <c r="D122" s="16" t="s">
        <v>69</v>
      </c>
      <c r="E122" s="16" t="s">
        <v>29</v>
      </c>
      <c r="F122" s="23" t="s">
        <v>73</v>
      </c>
      <c r="G122" s="16">
        <f>F122*H122</f>
        <v>9042800</v>
      </c>
      <c r="H122" s="16">
        <v>200</v>
      </c>
      <c r="I122" s="12">
        <v>4000</v>
      </c>
      <c r="J122" s="16" t="s">
        <v>21</v>
      </c>
      <c r="K122" s="16" t="s">
        <v>74</v>
      </c>
      <c r="L122" s="16" t="s">
        <v>23</v>
      </c>
      <c r="M122" s="17">
        <v>39</v>
      </c>
      <c r="N122" s="17"/>
      <c r="O122" s="18">
        <v>148</v>
      </c>
      <c r="P122" s="14">
        <f>M122*O122</f>
        <v>5772</v>
      </c>
    </row>
    <row r="123" spans="2:16" ht="45" x14ac:dyDescent="0.3">
      <c r="B123" s="15" t="s">
        <v>252</v>
      </c>
      <c r="C123" s="16" t="s">
        <v>75</v>
      </c>
      <c r="D123" s="16" t="s">
        <v>69</v>
      </c>
      <c r="E123" s="16" t="s">
        <v>43</v>
      </c>
      <c r="F123" s="16" t="s">
        <v>76</v>
      </c>
      <c r="G123" s="16" t="e">
        <f>F123*H123</f>
        <v>#VALUE!</v>
      </c>
      <c r="H123" s="16">
        <v>200</v>
      </c>
      <c r="I123" s="12">
        <v>4000</v>
      </c>
      <c r="J123" s="16" t="s">
        <v>30</v>
      </c>
      <c r="K123" s="16" t="s">
        <v>77</v>
      </c>
      <c r="L123" s="16" t="s">
        <v>23</v>
      </c>
      <c r="M123" s="17">
        <v>62</v>
      </c>
      <c r="N123" s="17"/>
      <c r="O123" s="18">
        <v>174</v>
      </c>
      <c r="P123" s="14">
        <f>M123*O123</f>
        <v>10788</v>
      </c>
    </row>
    <row r="124" spans="2:16" ht="30" x14ac:dyDescent="0.3">
      <c r="B124" s="15" t="s">
        <v>254</v>
      </c>
      <c r="C124" s="16" t="s">
        <v>255</v>
      </c>
      <c r="D124" s="16" t="s">
        <v>233</v>
      </c>
      <c r="E124" s="16" t="s">
        <v>43</v>
      </c>
      <c r="F124" s="16">
        <v>45</v>
      </c>
      <c r="G124" s="16">
        <v>0</v>
      </c>
      <c r="H124" s="16" t="s">
        <v>220</v>
      </c>
      <c r="I124" s="12">
        <v>4000</v>
      </c>
      <c r="J124" s="16" t="s">
        <v>21</v>
      </c>
      <c r="K124" s="16" t="s">
        <v>26</v>
      </c>
      <c r="L124" s="16" t="s">
        <v>23</v>
      </c>
      <c r="M124" s="17">
        <v>20</v>
      </c>
      <c r="N124" s="17" t="s">
        <v>220</v>
      </c>
      <c r="O124" s="18">
        <v>325</v>
      </c>
      <c r="P124" s="14">
        <f t="shared" ref="P124" si="11">M124*O124</f>
        <v>6500</v>
      </c>
    </row>
    <row r="125" spans="2:16" ht="45" x14ac:dyDescent="0.3">
      <c r="B125" s="15" t="s">
        <v>257</v>
      </c>
      <c r="C125" s="16" t="s">
        <v>256</v>
      </c>
      <c r="D125" s="16" t="s">
        <v>181</v>
      </c>
      <c r="E125" s="16" t="s">
        <v>258</v>
      </c>
      <c r="F125" s="16">
        <v>20</v>
      </c>
      <c r="G125" s="16">
        <f>F125*H125</f>
        <v>2400</v>
      </c>
      <c r="H125" s="16">
        <v>120</v>
      </c>
      <c r="I125" s="12">
        <v>4000</v>
      </c>
      <c r="J125" s="16" t="s">
        <v>21</v>
      </c>
      <c r="K125" s="16" t="s">
        <v>31</v>
      </c>
      <c r="L125" s="16" t="s">
        <v>23</v>
      </c>
      <c r="M125" s="17">
        <v>2</v>
      </c>
      <c r="N125" s="17"/>
      <c r="O125" s="18">
        <v>363</v>
      </c>
      <c r="P125" s="14">
        <f>M125*O125</f>
        <v>726</v>
      </c>
    </row>
    <row r="126" spans="2:16" ht="30" x14ac:dyDescent="0.3">
      <c r="B126" s="15" t="s">
        <v>259</v>
      </c>
      <c r="C126" s="16" t="s">
        <v>260</v>
      </c>
      <c r="D126" s="16" t="s">
        <v>233</v>
      </c>
      <c r="E126" s="16">
        <v>2040</v>
      </c>
      <c r="F126" s="16">
        <v>50</v>
      </c>
      <c r="G126" s="16">
        <v>0</v>
      </c>
      <c r="H126" s="16" t="s">
        <v>220</v>
      </c>
      <c r="I126" s="12">
        <v>4000</v>
      </c>
      <c r="J126" s="16" t="s">
        <v>21</v>
      </c>
      <c r="K126" s="16" t="s">
        <v>113</v>
      </c>
      <c r="L126" s="16" t="s">
        <v>23</v>
      </c>
      <c r="M126" s="17">
        <v>8</v>
      </c>
      <c r="N126" s="17" t="s">
        <v>220</v>
      </c>
      <c r="O126" s="18">
        <v>1121</v>
      </c>
      <c r="P126" s="14">
        <f t="shared" ref="P126" si="12">M126*O126</f>
        <v>8968</v>
      </c>
    </row>
    <row r="127" spans="2:16" ht="30" x14ac:dyDescent="0.3">
      <c r="B127" s="15" t="s">
        <v>261</v>
      </c>
      <c r="C127" s="16" t="s">
        <v>260</v>
      </c>
      <c r="D127" s="16" t="s">
        <v>233</v>
      </c>
      <c r="E127" s="16">
        <v>1940</v>
      </c>
      <c r="F127" s="16">
        <v>50</v>
      </c>
      <c r="G127" s="16">
        <v>0</v>
      </c>
      <c r="H127" s="16" t="s">
        <v>220</v>
      </c>
      <c r="I127" s="12">
        <v>4000</v>
      </c>
      <c r="J127" s="16" t="s">
        <v>21</v>
      </c>
      <c r="K127" s="16" t="s">
        <v>113</v>
      </c>
      <c r="L127" s="16" t="s">
        <v>23</v>
      </c>
      <c r="M127" s="17">
        <v>3</v>
      </c>
      <c r="N127" s="17" t="s">
        <v>220</v>
      </c>
      <c r="O127" s="18">
        <v>1110</v>
      </c>
      <c r="P127" s="14">
        <f t="shared" ref="P127:P128" si="13">M127*O127</f>
        <v>3330</v>
      </c>
    </row>
    <row r="128" spans="2:16" ht="15" x14ac:dyDescent="0.3">
      <c r="B128" s="15" t="s">
        <v>262</v>
      </c>
      <c r="C128" s="16" t="s">
        <v>263</v>
      </c>
      <c r="D128" s="16" t="s">
        <v>264</v>
      </c>
      <c r="E128" s="16"/>
      <c r="F128" s="16"/>
      <c r="G128" s="16">
        <f>F128*H128</f>
        <v>0</v>
      </c>
      <c r="H128" s="16"/>
      <c r="I128" s="12"/>
      <c r="J128" s="16" t="s">
        <v>30</v>
      </c>
      <c r="K128" s="16" t="s">
        <v>39</v>
      </c>
      <c r="L128" s="16" t="s">
        <v>23</v>
      </c>
      <c r="M128" s="17">
        <v>102</v>
      </c>
      <c r="N128" s="17"/>
      <c r="O128" s="18">
        <v>168</v>
      </c>
      <c r="P128" s="14">
        <f t="shared" si="13"/>
        <v>17136</v>
      </c>
    </row>
    <row r="129" spans="2:16" ht="45" x14ac:dyDescent="0.3">
      <c r="B129" s="15" t="s">
        <v>269</v>
      </c>
      <c r="C129" s="16" t="s">
        <v>266</v>
      </c>
      <c r="D129" s="16" t="s">
        <v>265</v>
      </c>
      <c r="E129" s="16"/>
      <c r="F129" s="16">
        <v>1000</v>
      </c>
      <c r="G129" s="16">
        <f>F129*H129</f>
        <v>140000</v>
      </c>
      <c r="H129" s="16">
        <v>140</v>
      </c>
      <c r="I129" s="12">
        <v>5700</v>
      </c>
      <c r="J129" s="16"/>
      <c r="K129" s="16"/>
      <c r="L129" s="16" t="s">
        <v>23</v>
      </c>
      <c r="M129" s="17">
        <v>6</v>
      </c>
      <c r="N129" s="17" t="s">
        <v>220</v>
      </c>
      <c r="O129" s="18">
        <v>6585</v>
      </c>
      <c r="P129" s="14">
        <f t="shared" ref="P129" si="14">M129*O129</f>
        <v>39510</v>
      </c>
    </row>
    <row r="130" spans="2:16" ht="45" x14ac:dyDescent="0.3">
      <c r="B130" s="15" t="s">
        <v>270</v>
      </c>
      <c r="C130" s="16" t="s">
        <v>267</v>
      </c>
      <c r="D130" s="16" t="s">
        <v>265</v>
      </c>
      <c r="E130" s="16"/>
      <c r="F130" s="16">
        <v>1000</v>
      </c>
      <c r="G130" s="16">
        <f>F130*H130</f>
        <v>165000</v>
      </c>
      <c r="H130" s="16">
        <v>165</v>
      </c>
      <c r="I130" s="12">
        <v>5700</v>
      </c>
      <c r="J130" s="16"/>
      <c r="K130" s="16"/>
      <c r="L130" s="16" t="s">
        <v>23</v>
      </c>
      <c r="M130" s="17">
        <v>8</v>
      </c>
      <c r="N130" s="17" t="s">
        <v>220</v>
      </c>
      <c r="O130" s="18">
        <v>6585</v>
      </c>
      <c r="P130" s="14">
        <f t="shared" ref="P130:P131" si="15">M130*O130</f>
        <v>52680</v>
      </c>
    </row>
    <row r="131" spans="2:16" ht="45" x14ac:dyDescent="0.3">
      <c r="B131" s="15" t="s">
        <v>271</v>
      </c>
      <c r="C131" s="16" t="s">
        <v>268</v>
      </c>
      <c r="D131" s="16" t="s">
        <v>265</v>
      </c>
      <c r="E131" s="16"/>
      <c r="F131" s="16">
        <v>1200</v>
      </c>
      <c r="G131" s="16">
        <f>F131*H131</f>
        <v>168000</v>
      </c>
      <c r="H131" s="16">
        <v>140</v>
      </c>
      <c r="I131" s="12">
        <v>5700</v>
      </c>
      <c r="J131" s="16"/>
      <c r="K131" s="16"/>
      <c r="L131" s="16" t="s">
        <v>23</v>
      </c>
      <c r="M131" s="17">
        <v>14</v>
      </c>
      <c r="N131" s="17" t="s">
        <v>220</v>
      </c>
      <c r="O131" s="18">
        <v>7477</v>
      </c>
      <c r="P131" s="14">
        <f t="shared" si="15"/>
        <v>104678</v>
      </c>
    </row>
    <row r="132" spans="2:16" ht="15" x14ac:dyDescent="0.3">
      <c r="B132" s="15"/>
      <c r="C132" s="16"/>
      <c r="D132" s="16"/>
      <c r="E132" s="16"/>
      <c r="F132" s="16"/>
      <c r="G132" s="27"/>
      <c r="H132" s="27"/>
      <c r="I132" s="12"/>
      <c r="J132" s="16"/>
      <c r="K132" s="16"/>
      <c r="L132" s="16"/>
      <c r="M132" s="17"/>
      <c r="N132" s="17"/>
      <c r="O132" s="18"/>
      <c r="P132" s="14"/>
    </row>
  </sheetData>
  <sheetProtection autoFilter="0"/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02E699890A4148A9D7C7A058D1399A" ma:contentTypeVersion="14" ma:contentTypeDescription="Skapa ett nytt dokument." ma:contentTypeScope="" ma:versionID="0da841909c4feab723547c66ebe91de6">
  <xsd:schema xmlns:xsd="http://www.w3.org/2001/XMLSchema" xmlns:xs="http://www.w3.org/2001/XMLSchema" xmlns:p="http://schemas.microsoft.com/office/2006/metadata/properties" xmlns:ns2="6572449c-89d5-4019-8398-84e8c26369d6" xmlns:ns3="aeaa28dd-c0ac-4caa-a7a6-8fbc4e8c2415" targetNamespace="http://schemas.microsoft.com/office/2006/metadata/properties" ma:root="true" ma:fieldsID="3bc240335267496e828d5cee336bed1e" ns2:_="" ns3:_="">
    <xsd:import namespace="6572449c-89d5-4019-8398-84e8c26369d6"/>
    <xsd:import namespace="aeaa28dd-c0ac-4caa-a7a6-8fbc4e8c24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2449c-89d5-4019-8398-84e8c26369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28dd-c0ac-4caa-a7a6-8fbc4e8c24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A92E25-43AD-47B7-B2AD-BC0948AA22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72449c-89d5-4019-8398-84e8c26369d6"/>
    <ds:schemaRef ds:uri="aeaa28dd-c0ac-4caa-a7a6-8fbc4e8c24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8E4A35-B623-404C-9D6F-EFD0A8FE47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C5F33-7B2E-4258-98ED-A3B1A38851A9}">
  <ds:schemaRefs>
    <ds:schemaRef ds:uri="aeaa28dd-c0ac-4caa-a7a6-8fbc4e8c2415"/>
    <ds:schemaRef ds:uri="6572449c-89d5-4019-8398-84e8c26369d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Högnelid</dc:creator>
  <cp:keywords/>
  <dc:description/>
  <cp:lastModifiedBy>Hugo Björkman</cp:lastModifiedBy>
  <cp:revision/>
  <dcterms:created xsi:type="dcterms:W3CDTF">2022-12-09T14:36:55Z</dcterms:created>
  <dcterms:modified xsi:type="dcterms:W3CDTF">2024-02-19T08:58:05Z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0x0101002802E699890A4148A9D7C7A058D1399A</vt:lpwstr>
  </property>
</Properties>
</file>